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FSCA\Downloads\"/>
    </mc:Choice>
  </mc:AlternateContent>
  <xr:revisionPtr revIDLastSave="0" documentId="13_ncr:1_{82963292-4E37-420C-80F2-5AB2722A22E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General Information" sheetId="3" r:id="rId1"/>
    <sheet name="LC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2" l="1"/>
  <c r="C102" i="2"/>
  <c r="C56" i="2"/>
  <c r="C51" i="2"/>
  <c r="C48" i="2"/>
  <c r="C47" i="2"/>
  <c r="C44" i="2"/>
  <c r="C28" i="2"/>
  <c r="C19" i="2"/>
  <c r="C22" i="2" s="1"/>
  <c r="E51" i="2"/>
  <c r="E50" i="2"/>
  <c r="E49" i="2"/>
  <c r="E46" i="2"/>
  <c r="E45" i="2"/>
  <c r="E38" i="2"/>
  <c r="E37" i="2"/>
  <c r="E16" i="2"/>
  <c r="E48" i="2" l="1"/>
  <c r="C96" i="2" l="1"/>
  <c r="E95" i="2"/>
  <c r="E94" i="2"/>
  <c r="E93" i="2"/>
  <c r="E92" i="2"/>
  <c r="E91" i="2"/>
  <c r="E90" i="2"/>
  <c r="E89" i="2"/>
  <c r="C89" i="2"/>
  <c r="E79" i="2"/>
  <c r="E78" i="2"/>
  <c r="E72" i="2" s="1"/>
  <c r="E77" i="2"/>
  <c r="E76" i="2"/>
  <c r="E75" i="2"/>
  <c r="E74" i="2"/>
  <c r="E73" i="2"/>
  <c r="E84" i="2"/>
  <c r="E82" i="2"/>
  <c r="E81" i="2"/>
  <c r="E55" i="2"/>
  <c r="E54" i="2"/>
  <c r="E53" i="2"/>
  <c r="E52" i="2"/>
  <c r="E60" i="2"/>
  <c r="E59" i="2"/>
  <c r="E58" i="2"/>
  <c r="E57" i="2"/>
  <c r="E56" i="2" s="1"/>
  <c r="E47" i="2"/>
  <c r="E44" i="2"/>
  <c r="E27" i="2"/>
  <c r="E26" i="2"/>
  <c r="E25" i="2"/>
  <c r="E28" i="2" s="1"/>
  <c r="C36" i="2"/>
  <c r="C39" i="2" s="1"/>
  <c r="E30" i="2"/>
  <c r="E29" i="2"/>
  <c r="E31" i="2" l="1"/>
  <c r="E61" i="2"/>
  <c r="E20" i="2"/>
  <c r="E21" i="2"/>
  <c r="E17" i="2"/>
  <c r="E18" i="2"/>
  <c r="E15" i="2"/>
  <c r="E19" i="2" l="1"/>
  <c r="E22" i="2" s="1"/>
  <c r="E98" i="2"/>
  <c r="E99" i="2"/>
  <c r="E100" i="2"/>
  <c r="E101" i="2"/>
  <c r="E97" i="2"/>
  <c r="E71" i="2"/>
  <c r="E70" i="2"/>
  <c r="E63" i="2"/>
  <c r="E64" i="2"/>
  <c r="E65" i="2"/>
  <c r="E66" i="2"/>
  <c r="E67" i="2"/>
  <c r="E68" i="2"/>
  <c r="E62" i="2"/>
  <c r="E34" i="2"/>
  <c r="E35" i="2"/>
  <c r="E33" i="2"/>
  <c r="E36" i="2" s="1"/>
  <c r="E39" i="2" s="1"/>
  <c r="E40" i="2" l="1"/>
  <c r="E96" i="2"/>
  <c r="E102" i="2" s="1"/>
  <c r="C72" i="2"/>
  <c r="C61" i="2" s="1"/>
  <c r="C69" i="2"/>
  <c r="C144" i="2"/>
  <c r="C157" i="2"/>
  <c r="C170" i="2"/>
  <c r="C80" i="2"/>
  <c r="C85" i="2" l="1"/>
  <c r="C104" i="2" s="1"/>
  <c r="E80" i="2"/>
  <c r="E69" i="2"/>
  <c r="C171" i="2"/>
  <c r="C103" i="2" l="1"/>
  <c r="C105" i="2" s="1"/>
  <c r="E85" i="2"/>
  <c r="E104" i="2" l="1"/>
  <c r="E103" i="2"/>
  <c r="E105" i="2" l="1"/>
  <c r="E109" i="2" s="1"/>
  <c r="C31" i="2" l="1"/>
</calcChain>
</file>

<file path=xl/sharedStrings.xml><?xml version="1.0" encoding="utf-8"?>
<sst xmlns="http://schemas.openxmlformats.org/spreadsheetml/2006/main" count="235" uniqueCount="198">
  <si>
    <t>I</t>
  </si>
  <si>
    <t>II</t>
  </si>
  <si>
    <t>III</t>
  </si>
  <si>
    <t>IV</t>
  </si>
  <si>
    <t>Panel I</t>
  </si>
  <si>
    <t>Unweighted Amount</t>
  </si>
  <si>
    <t>Factor to be Multiplied</t>
  </si>
  <si>
    <t>Weighted Amount</t>
  </si>
  <si>
    <t>Level 1 Assets</t>
  </si>
  <si>
    <t>Statement on Liquidity Coverage Ratio (LCR)</t>
  </si>
  <si>
    <t>Sr. No.</t>
  </si>
  <si>
    <t>High Quality Liquid Assets (`HQLAs)</t>
  </si>
  <si>
    <t>Facility to Avail Liquidity for Liquidity Coverage Ratio</t>
  </si>
  <si>
    <t>Level 2 Assets</t>
  </si>
  <si>
    <t>Level 2A Assets</t>
  </si>
  <si>
    <t xml:space="preserve">Corporate bonds, not issued by a bank/financial institution/NBFC or any of its affiliated entities, which have been rated AA- or above by an Eligible Credit Rating Agency. </t>
  </si>
  <si>
    <t>Commercial Papers not issued by a bank/ PD/financial institution or any of its affiliated entities, which have a short-term rating equivalent to the long-term rating of AA- or above by an Eligible Credit Rating Agency.</t>
  </si>
  <si>
    <t>Level 2B Assets</t>
  </si>
  <si>
    <t>Marketable securities representing claims on or claims guaranteed by sovereigns having risk weights higher than 20% but not higher than 50%</t>
  </si>
  <si>
    <t>Common Equity Shares not issued by a bank/financial institution/NBFC or any of its affiliated entities and included in NSE CNX Nifty and/or S&amp;P BSE Sensex indices</t>
  </si>
  <si>
    <t>Corporate debt securities (including commercial paper)</t>
  </si>
  <si>
    <t>Panel II</t>
  </si>
  <si>
    <t>A</t>
  </si>
  <si>
    <t>Cash Outflows</t>
  </si>
  <si>
    <t>Retail Deposits [(i) + (ii)]</t>
  </si>
  <si>
    <t>(i)</t>
  </si>
  <si>
    <t>Stable Deposits</t>
  </si>
  <si>
    <t>(ii)</t>
  </si>
  <si>
    <t>less Stable Deposits</t>
  </si>
  <si>
    <t>Unsecured wholesale funding [(i) + (ii) + (iii) + (iv)]</t>
  </si>
  <si>
    <t>Demand and term deposits (less than 30 days maturity) provided by small business customers [(a) + (b)]</t>
  </si>
  <si>
    <t>(a)</t>
  </si>
  <si>
    <t>stable deposits</t>
  </si>
  <si>
    <t>(b)</t>
  </si>
  <si>
    <t>less stable deposits</t>
  </si>
  <si>
    <t xml:space="preserve">Operational deposits generated by clearing, custody and cash management activities [(a) + (b)] </t>
  </si>
  <si>
    <t>(iii)</t>
  </si>
  <si>
    <t>(iv)</t>
  </si>
  <si>
    <t xml:space="preserve">Funding from other legal entity customers </t>
  </si>
  <si>
    <t>Secured Funding [(i) + (ii) + (iii) + (iv)]:</t>
  </si>
  <si>
    <t xml:space="preserve">(i) </t>
  </si>
  <si>
    <t xml:space="preserve">Backed by Level 2A assets with any counterparty </t>
  </si>
  <si>
    <t>Backed by Level 2B assets with any counterparty</t>
  </si>
  <si>
    <t xml:space="preserve">Any other secured funding </t>
  </si>
  <si>
    <t>Additional requirements [(i)+(ii)+(iii)+(iv)+(v)+(vi)+(vii)+(viii)+(ix)+(x)+ (xi)]</t>
  </si>
  <si>
    <t>Net derivative cash outflows</t>
  </si>
  <si>
    <t>Liquidity needs (e.g. collateral calls) related to financing transactions, derivatives and other contracts where ‘downgrade triggers’ up to and including a 3-notch downgrade</t>
  </si>
  <si>
    <t>Market valuation changes on derivatives transactions (largest absolute net 30-day collateral flows realised during the preceding 24 months) based on look back approach</t>
  </si>
  <si>
    <t xml:space="preserve">Increased liquidity needs related to the potential for valuation changes on non-Level 1 posted collateral securing derivatives </t>
  </si>
  <si>
    <t>(v)</t>
  </si>
  <si>
    <t>Increased liquidity needs related to excess non-segregated collateral held by the bank that could contractually be called at any time by the counterparty</t>
  </si>
  <si>
    <t>(vi)</t>
  </si>
  <si>
    <t>Increased liquidity needs related to contractually required collateral on transactions for which the counterparty has not yet demanded the collateral be posted</t>
  </si>
  <si>
    <t>(vii)</t>
  </si>
  <si>
    <t xml:space="preserve">Increased liquidity needs related to derivative transactions that allow collateral substitution to non-HQLA assets </t>
  </si>
  <si>
    <t>(viii)</t>
  </si>
  <si>
    <t>ABCP, SIVs, SPVs etc. maturing within the 30 days period [(a)+(b)]</t>
  </si>
  <si>
    <t xml:space="preserve">liabilities from maturing ABCP, SIVs, SPVs, etc. (applied to maturing amounts and returnable assets) </t>
  </si>
  <si>
    <t xml:space="preserve">asset Backed Securities applied to maturing amounts </t>
  </si>
  <si>
    <t>(ix)</t>
  </si>
  <si>
    <t xml:space="preserve">Currently undrawn committed credit and liquidity facilities[2] provided to [(a)+(b)+(c)+(d)+(e)+(f)+(g)] </t>
  </si>
  <si>
    <t xml:space="preserve">retail and small business clients </t>
  </si>
  <si>
    <t>(c)</t>
  </si>
  <si>
    <t>(d)</t>
  </si>
  <si>
    <t xml:space="preserve">banks </t>
  </si>
  <si>
    <t>(e)</t>
  </si>
  <si>
    <t>other financial institutions (including securities firms, insurance companies) – Credit facilities</t>
  </si>
  <si>
    <t>(f)</t>
  </si>
  <si>
    <t>other financial institutions (including securities firms, insurance companies) – Liquidity facilities</t>
  </si>
  <si>
    <t>(g)</t>
  </si>
  <si>
    <t xml:space="preserve">other legal entity customers </t>
  </si>
  <si>
    <t>(x)</t>
  </si>
  <si>
    <t>Other contingent funding liabilities [(a) + (b) + (c)]</t>
  </si>
  <si>
    <t>Guarantees, Letters of credit and Trade Finance</t>
  </si>
  <si>
    <t>Revocable credit and liquidity facilities</t>
  </si>
  <si>
    <t xml:space="preserve">Any other </t>
  </si>
  <si>
    <t>(xi)</t>
  </si>
  <si>
    <t>Any other contractual outflows not captured elsewhere in this template</t>
  </si>
  <si>
    <t>B</t>
  </si>
  <si>
    <t>Total Cash Outflows (1+2+3+4)</t>
  </si>
  <si>
    <t>C</t>
  </si>
  <si>
    <t>Cash Inflows</t>
  </si>
  <si>
    <t>Maturing secured lending transactions backed by the following collaterals [(i) + (ii) + (iii)]</t>
  </si>
  <si>
    <t>With Level 1 assets</t>
  </si>
  <si>
    <t>With Level 2A assets</t>
  </si>
  <si>
    <t>With Level 2B assets</t>
  </si>
  <si>
    <t>Margin Lending backed by all other collateral</t>
  </si>
  <si>
    <t>All other assets</t>
  </si>
  <si>
    <t>Lines of credit – Credit or liquidity facilities or other contingent funding facilities that the bank holds at other institutions for its own purpose</t>
  </si>
  <si>
    <t>Other inflows by counterparty  [(i) + (ii) + (iii)]</t>
  </si>
  <si>
    <t>Retail and small business counterparties</t>
  </si>
  <si>
    <t xml:space="preserve">(ii) </t>
  </si>
  <si>
    <t>Net derivatives cash inflows</t>
  </si>
  <si>
    <t>Other contractual cash inflows (please specify as footnotes)</t>
  </si>
  <si>
    <t>D</t>
  </si>
  <si>
    <t>Total Cash Inflows [1 + 2 + 3 + 4 + 5 + 6 + 7]</t>
  </si>
  <si>
    <t>E</t>
  </si>
  <si>
    <t>Total Cash Outflows less Total Cash Inflows [B-D]</t>
  </si>
  <si>
    <t>F</t>
  </si>
  <si>
    <t>25% of Total Cash outflows [B*0.25]</t>
  </si>
  <si>
    <t>G</t>
  </si>
  <si>
    <t>Total Net Cash Outflows [Higher of E or F]</t>
  </si>
  <si>
    <t>Liquidity Coverage Ratio</t>
  </si>
  <si>
    <t>Consolidated Total Stock of High Quality Liquid Assets (Item 26 in Panel I)*100/Total Net Cash Outflows (Item G in Panel 2)</t>
  </si>
  <si>
    <t>Memo Item No.1</t>
  </si>
  <si>
    <t>Sl No.</t>
  </si>
  <si>
    <t>Name of the Country</t>
  </si>
  <si>
    <t>All Other Countries</t>
  </si>
  <si>
    <t>Memo Item No.2</t>
  </si>
  <si>
    <t>Name of the Issuer/Guarantor</t>
  </si>
  <si>
    <t xml:space="preserve">Foreign Sovereigns (give country names) </t>
  </si>
  <si>
    <t xml:space="preserve">Public Sector Entities (PSEs) </t>
  </si>
  <si>
    <t>All Other PSEs</t>
  </si>
  <si>
    <t xml:space="preserve">MDBs, BIS, IMF </t>
  </si>
  <si>
    <t>All Other</t>
  </si>
  <si>
    <t>Total of Memo 2 (A + B + C)</t>
  </si>
  <si>
    <r>
      <t xml:space="preserve">Marketable securities issued or guaranteed by foreign sovereigns having 0% risk-weight under Basel II Standardised Approach </t>
    </r>
    <r>
      <rPr>
        <b/>
        <sz val="11"/>
        <color theme="1"/>
        <rFont val="Calibri"/>
        <family val="2"/>
        <scheme val="minor"/>
      </rPr>
      <t>(country-wise details to be provided under memo item no.1)</t>
    </r>
  </si>
  <si>
    <r>
      <t xml:space="preserve">Marketable securities representing claims on or claims guaranteed by sovereigns, Public Sector Entities (PSEs) or multilateral development banks that are assigned a 20% risk weight under the Basel II Standardised Approach for credit risk and provided that they are not issued by a bank/financial institution/NBFC or any of its affiliated entities. </t>
    </r>
    <r>
      <rPr>
        <b/>
        <sz val="11"/>
        <color theme="1"/>
        <rFont val="Calibri"/>
        <family val="2"/>
        <scheme val="minor"/>
      </rPr>
      <t>(issuer-wise details to be provided under memo item no.2)</t>
    </r>
  </si>
  <si>
    <r>
      <rPr>
        <b/>
        <sz val="11"/>
        <color theme="1"/>
        <rFont val="Calibri"/>
        <family val="2"/>
        <scheme val="minor"/>
      </rPr>
      <t>Add</t>
    </r>
    <r>
      <rPr>
        <sz val="11"/>
        <color theme="1"/>
        <rFont val="Calibri"/>
        <family val="2"/>
        <scheme val="minor"/>
      </rPr>
      <t xml:space="preserve"> market value of repo-eligible Level 2A securities  placed as collateral under a repo transaction undertaken for up to (and including) 30 days.</t>
    </r>
  </si>
  <si>
    <r>
      <rPr>
        <b/>
        <sz val="11"/>
        <color theme="1"/>
        <rFont val="Calibri"/>
        <family val="2"/>
        <scheme val="minor"/>
      </rPr>
      <t>Deduct</t>
    </r>
    <r>
      <rPr>
        <sz val="11"/>
        <color theme="1"/>
        <rFont val="Calibri"/>
        <family val="2"/>
        <scheme val="minor"/>
      </rPr>
      <t xml:space="preserve"> market value of repo-eligible Level 2A  securities  acquired as collateral under a reverse repo transaction undertaken for up to (and including) 30 days</t>
    </r>
  </si>
  <si>
    <r>
      <t>(</t>
    </r>
    <r>
      <rPr>
        <b/>
        <sz val="11"/>
        <rFont val="Calibri"/>
        <family val="2"/>
        <scheme val="minor"/>
      </rPr>
      <t>Amount in US $ Millions)</t>
    </r>
  </si>
  <si>
    <t>International Financial Services Centres Authority</t>
  </si>
  <si>
    <t>Auditing Status</t>
  </si>
  <si>
    <t>Government Securities</t>
  </si>
  <si>
    <t>Total Level 1 Assets (1+2+3)</t>
  </si>
  <si>
    <t>Total Level 2A Assets (8+9+10)</t>
  </si>
  <si>
    <t>Total Adjusted Level 2A Assets (11+12-13)</t>
  </si>
  <si>
    <t>Total Level 2B Assets (15+16+17)</t>
  </si>
  <si>
    <r>
      <t xml:space="preserve">Add market value of </t>
    </r>
    <r>
      <rPr>
        <sz val="11"/>
        <color theme="1"/>
        <rFont val="Calibri"/>
        <family val="2"/>
        <scheme val="minor"/>
      </rPr>
      <t xml:space="preserve"> Level 2B securities placed as collateral </t>
    </r>
    <r>
      <rPr>
        <sz val="11"/>
        <color theme="1"/>
        <rFont val="Calibri"/>
        <family val="2"/>
        <scheme val="minor"/>
      </rPr>
      <t>undertaken for upto (and including) 30 days.</t>
    </r>
  </si>
  <si>
    <r>
      <t xml:space="preserve">Deduct market value </t>
    </r>
    <r>
      <rPr>
        <sz val="11"/>
        <color theme="1"/>
        <rFont val="Calibri"/>
        <family val="2"/>
        <scheme val="minor"/>
      </rPr>
      <t xml:space="preserve"> Level 2B securities accquired as collateral under a reverse repo transaction undertaken for upto (and including) 30 days.</t>
    </r>
  </si>
  <si>
    <t>Total Adjusted Level 2B Assets (18 + 19 -20)</t>
  </si>
  <si>
    <r>
      <t xml:space="preserve">Non-financial corporate, sovereigns, </t>
    </r>
    <r>
      <rPr>
        <sz val="11"/>
        <color theme="1"/>
        <rFont val="Calibri"/>
        <family val="2"/>
        <scheme val="minor"/>
      </rPr>
      <t xml:space="preserve">, multilateral development banks, and PSEs </t>
    </r>
  </si>
  <si>
    <r>
      <t xml:space="preserve">Secured funding transaction </t>
    </r>
    <r>
      <rPr>
        <sz val="11"/>
        <color theme="1"/>
        <rFont val="Calibri"/>
        <family val="2"/>
        <scheme val="minor"/>
      </rPr>
      <t>backed by Level 1 assets with  any counterparty</t>
    </r>
  </si>
  <si>
    <r>
      <t xml:space="preserve">non-financial corporates, sovereigns and </t>
    </r>
    <r>
      <rPr>
        <sz val="11"/>
        <color theme="1"/>
        <rFont val="Calibri"/>
        <family val="2"/>
        <scheme val="minor"/>
      </rPr>
      <t xml:space="preserve">multilateral development banks, and PSEs – Credit facilities </t>
    </r>
  </si>
  <si>
    <r>
      <t xml:space="preserve">non-financial corporates, sovereigns and </t>
    </r>
    <r>
      <rPr>
        <sz val="11"/>
        <color theme="1"/>
        <rFont val="Calibri"/>
        <family val="2"/>
        <scheme val="minor"/>
      </rPr>
      <t>multilateral development banks, and PSEs – Liquidity facilities</t>
    </r>
  </si>
  <si>
    <r>
      <t xml:space="preserve">Amounts to be received from financial institutions </t>
    </r>
    <r>
      <rPr>
        <sz val="11"/>
        <color theme="1"/>
        <rFont val="Calibri"/>
        <family val="2"/>
        <scheme val="minor"/>
      </rPr>
      <t>, from transactions other than those listed in above inflow categories</t>
    </r>
  </si>
  <si>
    <t>Total of Memo 1 (1 to 11)</t>
  </si>
  <si>
    <t>Total of Foreign Sovereigns (1 to 11)</t>
  </si>
  <si>
    <t>Total of PSEs (1 to 11)</t>
  </si>
  <si>
    <t>Total of MDBs, etc (1 to 11)</t>
  </si>
  <si>
    <t>Amounts to be received from non-financial wholesale counterparties, from transactions other than those listed in above inflow categories</t>
  </si>
  <si>
    <t>portion covered by deposit insurance*</t>
  </si>
  <si>
    <t>portion not covered by deposit insurance*</t>
  </si>
  <si>
    <t>Total Stock of HQLAs = Level 1 (Unadjusted) + Level 2A(Unadjusted) + Level 2B(Unadjusted) – Adjustment for 15% cap – Adjustment for 40% cap Where: Adjustment for 15% cap = Max (Adjusted Level 2B – 15/85*(Adjusted Level 1 + Adjusted Level 2A),  Adjusted Level 2B - 15/60*Adjusted Level 1, 0) Adjustment for 40% cap = Max ((Adjusted Level 2A + Adjusted Level 2B – Adjustment for 15% cap) - 2/3*Adjusted Level 1 assets, 0) [Note – Only Weighted Amounts of various assets to be taken for this formula]</t>
  </si>
  <si>
    <t>V (III*IV)</t>
  </si>
  <si>
    <t>Note: If number of countries is more than 10, then data of all the remaining countries may be clubbed and reported under 'All other Countries'.</t>
  </si>
  <si>
    <t>Name of the bank</t>
  </si>
  <si>
    <t>Reporting Year</t>
  </si>
  <si>
    <t>Reporting Month</t>
  </si>
  <si>
    <t>Add amount lent under a reverse repo transaction undertaken for up to and including 30 days in repo-eligible non-Level 1 assets (irrespective of whether they qualify as Level 2  assets or not)</t>
  </si>
  <si>
    <t>Deduct amount borrowed under a repo transaction undertaken for up to and including 30 days in repo-eligible non-Level 1 assets  (irrespective of whether they qualify as Level 2  assets or not)</t>
  </si>
  <si>
    <t>Cash Equiavalent balances</t>
  </si>
  <si>
    <t>Investment in securities issued by 0% risk weighted foreign sovereigns, as reported at S.No. 3 under Panel I above – country-wise break up to be provided below:</t>
  </si>
  <si>
    <t>Investment in securities representing claims on or claims guaranteed by sovereigns, PSEs or multilateral development banks that are assigned a 20% risk-weight, as reported in S.No. 9 under Panel I above – Issuer-wise break up to be provided below:</t>
  </si>
  <si>
    <t>Total Adjusted Level 1 Assets (5+6-7)</t>
  </si>
  <si>
    <t>General Information</t>
  </si>
  <si>
    <t>IBU Name</t>
  </si>
  <si>
    <t>Report Name</t>
  </si>
  <si>
    <t>LCR Report</t>
  </si>
  <si>
    <t>For the Month Ended</t>
  </si>
  <si>
    <t>Month</t>
  </si>
  <si>
    <t>Select</t>
  </si>
  <si>
    <t>Report Date</t>
  </si>
  <si>
    <t>Jan</t>
  </si>
  <si>
    <t>Axis Bank</t>
  </si>
  <si>
    <t>Feb</t>
  </si>
  <si>
    <t>Bank of Baroda</t>
  </si>
  <si>
    <t>Mar</t>
  </si>
  <si>
    <t>Bank of India</t>
  </si>
  <si>
    <t>Apr</t>
  </si>
  <si>
    <t>Barclays Bank Plc</t>
  </si>
  <si>
    <t>May</t>
  </si>
  <si>
    <t>Citi Bank</t>
  </si>
  <si>
    <t>Jun</t>
  </si>
  <si>
    <t>DBS Bank</t>
  </si>
  <si>
    <t>Jul</t>
  </si>
  <si>
    <t xml:space="preserve">Deutsche Bank </t>
  </si>
  <si>
    <t>Aug</t>
  </si>
  <si>
    <t>Federal Bank</t>
  </si>
  <si>
    <t>Sep</t>
  </si>
  <si>
    <t>HDFC Bank</t>
  </si>
  <si>
    <t>Oct</t>
  </si>
  <si>
    <t>HSBC Bank</t>
  </si>
  <si>
    <t>Nov</t>
  </si>
  <si>
    <t>ICICI Bank</t>
  </si>
  <si>
    <t>Dec</t>
  </si>
  <si>
    <t>IDBI Bank</t>
  </si>
  <si>
    <t>Indian Bank</t>
  </si>
  <si>
    <t>IndusInd Bank</t>
  </si>
  <si>
    <t>JPMorgan Chase NA</t>
  </si>
  <si>
    <t>Kotak Mahindra Bank</t>
  </si>
  <si>
    <t>MUFG Bank Ltd.</t>
  </si>
  <si>
    <t xml:space="preserve">New Development Bank </t>
  </si>
  <si>
    <t xml:space="preserve">Punjab National Bank </t>
  </si>
  <si>
    <t>RBL Bank</t>
  </si>
  <si>
    <t>Standard Chartered Bank</t>
  </si>
  <si>
    <t>State Bank of India</t>
  </si>
  <si>
    <t>Yes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</si>
</sst>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sz val="11"/>
      <color rgb="FFFFFFFF"/>
      <name val="Calibri"/>
      <family val="2"/>
      <charset val="1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3366"/>
        <bgColor rgb="FF33339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9" fillId="0" borderId="0"/>
  </cellStyleXfs>
  <cellXfs count="13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10" fillId="0" borderId="0" xfId="1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1" fillId="10" borderId="1" xfId="1" applyFont="1" applyFill="1" applyBorder="1" applyAlignment="1">
      <alignment horizontal="left" vertical="top" wrapText="1" shrinkToFit="1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9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14" fillId="0" borderId="1" xfId="0" applyFont="1" applyBorder="1" applyAlignment="1">
      <alignment horizontal="center" vertical="top" wrapText="1"/>
    </xf>
    <xf numFmtId="49" fontId="9" fillId="11" borderId="1" xfId="1" applyNumberFormat="1" applyFill="1" applyBorder="1" applyAlignment="1" applyProtection="1">
      <alignment horizontal="center" wrapText="1" shrinkToFit="1"/>
      <protection locked="0"/>
    </xf>
    <xf numFmtId="164" fontId="12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0" fillId="9" borderId="0" xfId="1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3" borderId="19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right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6" fillId="5" borderId="1" xfId="0" applyFont="1" applyFill="1" applyBorder="1" applyAlignment="1" applyProtection="1">
      <alignment horizontal="left" vertical="top"/>
      <protection locked="0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6" fillId="2" borderId="1" xfId="0" applyFont="1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6" fillId="5" borderId="14" xfId="0" applyFont="1" applyFill="1" applyBorder="1" applyProtection="1">
      <protection locked="0"/>
    </xf>
    <xf numFmtId="0" fontId="6" fillId="5" borderId="14" xfId="0" applyFont="1" applyFill="1" applyBorder="1" applyAlignment="1" applyProtection="1">
      <alignment wrapText="1"/>
      <protection locked="0"/>
    </xf>
    <xf numFmtId="2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6" fillId="4" borderId="1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26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7" fillId="2" borderId="0" xfId="0" applyFont="1" applyFill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0" fillId="3" borderId="6" xfId="0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left" vertical="top"/>
    </xf>
    <xf numFmtId="0" fontId="6" fillId="2" borderId="20" xfId="0" applyFont="1" applyFill="1" applyBorder="1" applyAlignment="1" applyProtection="1">
      <alignment horizontal="left" vertical="top"/>
    </xf>
    <xf numFmtId="0" fontId="6" fillId="2" borderId="24" xfId="0" applyFont="1" applyFill="1" applyBorder="1" applyAlignment="1" applyProtection="1">
      <alignment horizontal="left" vertical="top"/>
    </xf>
    <xf numFmtId="0" fontId="1" fillId="3" borderId="19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0" fontId="0" fillId="3" borderId="8" xfId="0" applyFill="1" applyBorder="1" applyAlignment="1" applyProtection="1">
      <alignment horizontal="center" vertical="top"/>
    </xf>
    <xf numFmtId="0" fontId="1" fillId="3" borderId="8" xfId="0" applyFont="1" applyFill="1" applyBorder="1" applyAlignment="1" applyProtection="1">
      <alignment horizontal="left" vertical="top" wrapText="1"/>
    </xf>
    <xf numFmtId="0" fontId="6" fillId="2" borderId="11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left" vertical="top"/>
    </xf>
    <xf numFmtId="0" fontId="0" fillId="3" borderId="9" xfId="0" applyFill="1" applyBorder="1" applyAlignment="1" applyProtection="1">
      <alignment horizontal="left" vertical="top"/>
    </xf>
    <xf numFmtId="0" fontId="0" fillId="3" borderId="9" xfId="0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horizontal="left" vertical="top"/>
    </xf>
    <xf numFmtId="0" fontId="0" fillId="3" borderId="1" xfId="0" applyFill="1" applyBorder="1" applyAlignment="1" applyProtection="1">
      <alignment vertical="top" wrapText="1"/>
    </xf>
    <xf numFmtId="0" fontId="6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vertical="top" wrapText="1"/>
    </xf>
    <xf numFmtId="0" fontId="2" fillId="2" borderId="0" xfId="0" applyFont="1" applyFill="1" applyProtection="1"/>
    <xf numFmtId="0" fontId="6" fillId="2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5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vertical="top"/>
    </xf>
    <xf numFmtId="0" fontId="0" fillId="3" borderId="1" xfId="0" applyFill="1" applyBorder="1" applyProtection="1"/>
    <xf numFmtId="0" fontId="0" fillId="3" borderId="1" xfId="0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0" fontId="0" fillId="3" borderId="8" xfId="0" applyFill="1" applyBorder="1" applyProtection="1"/>
    <xf numFmtId="0" fontId="0" fillId="3" borderId="8" xfId="0" applyFill="1" applyBorder="1" applyAlignment="1" applyProtection="1">
      <alignment wrapText="1"/>
    </xf>
    <xf numFmtId="0" fontId="6" fillId="2" borderId="11" xfId="0" applyFont="1" applyFill="1" applyBorder="1" applyProtection="1"/>
    <xf numFmtId="0" fontId="6" fillId="2" borderId="16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horizontal="left" wrapText="1"/>
    </xf>
    <xf numFmtId="0" fontId="6" fillId="4" borderId="2" xfId="0" applyFont="1" applyFill="1" applyBorder="1" applyAlignment="1" applyProtection="1">
      <alignment horizontal="center" wrapText="1"/>
    </xf>
    <xf numFmtId="0" fontId="1" fillId="3" borderId="1" xfId="0" applyFont="1" applyFill="1" applyBorder="1" applyProtection="1"/>
    <xf numFmtId="0" fontId="6" fillId="4" borderId="1" xfId="0" applyFont="1" applyFill="1" applyBorder="1" applyAlignment="1" applyProtection="1">
      <alignment wrapText="1"/>
    </xf>
    <xf numFmtId="0" fontId="6" fillId="4" borderId="1" xfId="0" applyFont="1" applyFill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6" fillId="4" borderId="25" xfId="0" applyFont="1" applyFill="1" applyBorder="1" applyAlignment="1" applyProtection="1">
      <alignment horizontal="center" wrapText="1"/>
    </xf>
    <xf numFmtId="9" fontId="0" fillId="3" borderId="1" xfId="0" applyNumberFormat="1" applyFill="1" applyBorder="1" applyAlignment="1" applyProtection="1">
      <alignment horizontal="center"/>
    </xf>
    <xf numFmtId="9" fontId="0" fillId="3" borderId="9" xfId="0" applyNumberFormat="1" applyFill="1" applyBorder="1" applyAlignment="1" applyProtection="1">
      <alignment horizontal="center" vertical="center"/>
    </xf>
    <xf numFmtId="9" fontId="0" fillId="3" borderId="1" xfId="0" applyNumberFormat="1" applyFill="1" applyBorder="1" applyAlignment="1" applyProtection="1">
      <alignment horizontal="center" vertical="center"/>
    </xf>
    <xf numFmtId="9" fontId="0" fillId="3" borderId="1" xfId="0" applyNumberFormat="1" applyFill="1" applyBorder="1" applyProtection="1"/>
    <xf numFmtId="0" fontId="0" fillId="7" borderId="1" xfId="0" applyFill="1" applyBorder="1" applyProtection="1"/>
    <xf numFmtId="4" fontId="8" fillId="8" borderId="27" xfId="0" applyNumberFormat="1" applyFont="1" applyFill="1" applyBorder="1" applyAlignment="1" applyProtection="1">
      <alignment horizontal="right" wrapText="1" shrinkToFit="1"/>
    </xf>
    <xf numFmtId="2" fontId="0" fillId="0" borderId="1" xfId="0" applyNumberFormat="1" applyBorder="1" applyAlignment="1" applyProtection="1">
      <alignment horizontal="right"/>
    </xf>
    <xf numFmtId="2" fontId="0" fillId="6" borderId="1" xfId="0" applyNumberFormat="1" applyFill="1" applyBorder="1" applyAlignment="1" applyProtection="1">
      <alignment horizontal="right"/>
    </xf>
    <xf numFmtId="2" fontId="0" fillId="6" borderId="8" xfId="0" applyNumberFormat="1" applyFill="1" applyBorder="1" applyAlignment="1" applyProtection="1">
      <alignment horizontal="right"/>
    </xf>
    <xf numFmtId="2" fontId="0" fillId="6" borderId="1" xfId="0" applyNumberFormat="1" applyFill="1" applyBorder="1" applyProtection="1"/>
    <xf numFmtId="2" fontId="0" fillId="0" borderId="9" xfId="0" applyNumberFormat="1" applyBorder="1" applyProtection="1"/>
    <xf numFmtId="2" fontId="0" fillId="0" borderId="1" xfId="0" applyNumberFormat="1" applyBorder="1" applyProtection="1"/>
    <xf numFmtId="0" fontId="0" fillId="6" borderId="1" xfId="0" applyFill="1" applyBorder="1" applyProtection="1"/>
    <xf numFmtId="2" fontId="0" fillId="6" borderId="15" xfId="0" applyNumberFormat="1" applyFill="1" applyBorder="1" applyProtection="1"/>
    <xf numFmtId="2" fontId="0" fillId="6" borderId="18" xfId="0" applyNumberFormat="1" applyFill="1" applyBorder="1" applyProtection="1"/>
    <xf numFmtId="2" fontId="0" fillId="6" borderId="19" xfId="0" applyNumberFormat="1" applyFill="1" applyBorder="1" applyProtection="1"/>
    <xf numFmtId="2" fontId="0" fillId="6" borderId="8" xfId="0" applyNumberFormat="1" applyFill="1" applyBorder="1" applyProtection="1"/>
    <xf numFmtId="10" fontId="0" fillId="0" borderId="1" xfId="0" applyNumberFormat="1" applyBorder="1" applyProtection="1"/>
  </cellXfs>
  <cellStyles count="2">
    <cellStyle name="Normal" xfId="0" builtinId="0"/>
    <cellStyle name="Normal 2" xfId="1" xr:uid="{007A5607-F188-4F7D-88F4-2DF266139BA7}"/>
  </cellStyles>
  <dxfs count="5"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33CCCC"/>
      <color rgb="FFCBE2E7"/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FA5B6-72EA-4835-842B-1145C6A37E58}">
  <dimension ref="A1:F28"/>
  <sheetViews>
    <sheetView workbookViewId="0">
      <selection activeCell="B4" sqref="B4"/>
    </sheetView>
  </sheetViews>
  <sheetFormatPr defaultColWidth="8.7109375" defaultRowHeight="15" x14ac:dyDescent="0.25"/>
  <cols>
    <col min="1" max="1" width="18.140625" style="7" customWidth="1"/>
    <col min="2" max="2" width="28.28515625" style="16" customWidth="1"/>
    <col min="3" max="3" width="8.7109375" style="7"/>
    <col min="4" max="5" width="8" style="7" hidden="1" customWidth="1"/>
    <col min="6" max="6" width="18.85546875" style="7" hidden="1" customWidth="1"/>
    <col min="7" max="7" width="8" style="7" customWidth="1"/>
    <col min="8" max="16384" width="8.7109375" style="7"/>
  </cols>
  <sheetData>
    <row r="1" spans="1:6" ht="18.75" x14ac:dyDescent="0.3">
      <c r="A1" s="17" t="s">
        <v>155</v>
      </c>
      <c r="B1" s="17"/>
      <c r="C1" s="6"/>
      <c r="D1" s="6"/>
      <c r="E1" s="6"/>
    </row>
    <row r="2" spans="1:6" x14ac:dyDescent="0.25">
      <c r="A2"/>
      <c r="B2" s="8"/>
    </row>
    <row r="3" spans="1:6" x14ac:dyDescent="0.25">
      <c r="A3" s="9" t="s">
        <v>156</v>
      </c>
      <c r="B3" s="10"/>
      <c r="C3" s="11"/>
      <c r="D3" s="12"/>
      <c r="E3" s="11"/>
    </row>
    <row r="4" spans="1:6" x14ac:dyDescent="0.25">
      <c r="A4" s="9" t="s">
        <v>157</v>
      </c>
      <c r="B4" s="13" t="s">
        <v>158</v>
      </c>
      <c r="C4" s="11"/>
      <c r="D4" s="12"/>
      <c r="E4" s="11"/>
    </row>
    <row r="5" spans="1:6" ht="30" x14ac:dyDescent="0.25">
      <c r="A5" s="9" t="s">
        <v>159</v>
      </c>
      <c r="B5" s="14" t="s">
        <v>160</v>
      </c>
      <c r="C5" s="11"/>
      <c r="D5" s="12"/>
      <c r="E5" s="11" t="s">
        <v>160</v>
      </c>
      <c r="F5" s="11" t="s">
        <v>161</v>
      </c>
    </row>
    <row r="6" spans="1:6" x14ac:dyDescent="0.25">
      <c r="A6" s="9" t="s">
        <v>162</v>
      </c>
      <c r="B6" s="15"/>
      <c r="C6" s="11"/>
      <c r="D6" s="12"/>
      <c r="E6" s="11" t="s">
        <v>163</v>
      </c>
      <c r="F6" s="11" t="s">
        <v>164</v>
      </c>
    </row>
    <row r="7" spans="1:6" x14ac:dyDescent="0.25">
      <c r="A7"/>
      <c r="B7" s="8"/>
      <c r="E7" s="7" t="s">
        <v>165</v>
      </c>
      <c r="F7" s="11" t="s">
        <v>166</v>
      </c>
    </row>
    <row r="8" spans="1:6" x14ac:dyDescent="0.25">
      <c r="A8"/>
      <c r="B8" s="8"/>
      <c r="E8" s="11" t="s">
        <v>167</v>
      </c>
      <c r="F8" s="11" t="s">
        <v>168</v>
      </c>
    </row>
    <row r="9" spans="1:6" x14ac:dyDescent="0.25">
      <c r="A9"/>
      <c r="B9" s="8"/>
      <c r="E9" s="11" t="s">
        <v>169</v>
      </c>
      <c r="F9" s="11" t="s">
        <v>170</v>
      </c>
    </row>
    <row r="10" spans="1:6" x14ac:dyDescent="0.25">
      <c r="A10"/>
      <c r="B10" s="8"/>
      <c r="E10" s="11" t="s">
        <v>171</v>
      </c>
      <c r="F10" s="11" t="s">
        <v>172</v>
      </c>
    </row>
    <row r="11" spans="1:6" x14ac:dyDescent="0.25">
      <c r="A11"/>
      <c r="B11" s="8"/>
      <c r="E11" s="11" t="s">
        <v>173</v>
      </c>
      <c r="F11" s="11" t="s">
        <v>174</v>
      </c>
    </row>
    <row r="12" spans="1:6" x14ac:dyDescent="0.25">
      <c r="A12"/>
      <c r="B12" s="8"/>
      <c r="E12" s="11" t="s">
        <v>175</v>
      </c>
      <c r="F12" s="11" t="s">
        <v>176</v>
      </c>
    </row>
    <row r="13" spans="1:6" x14ac:dyDescent="0.25">
      <c r="E13" s="11" t="s">
        <v>177</v>
      </c>
      <c r="F13" s="11" t="s">
        <v>178</v>
      </c>
    </row>
    <row r="14" spans="1:6" x14ac:dyDescent="0.25">
      <c r="E14" s="11" t="s">
        <v>179</v>
      </c>
      <c r="F14" s="11" t="s">
        <v>180</v>
      </c>
    </row>
    <row r="15" spans="1:6" x14ac:dyDescent="0.25">
      <c r="E15" s="11" t="s">
        <v>181</v>
      </c>
      <c r="F15" s="11" t="s">
        <v>182</v>
      </c>
    </row>
    <row r="16" spans="1:6" x14ac:dyDescent="0.25">
      <c r="E16" s="11" t="s">
        <v>183</v>
      </c>
      <c r="F16" s="11" t="s">
        <v>184</v>
      </c>
    </row>
    <row r="17" spans="5:6" x14ac:dyDescent="0.25">
      <c r="E17" s="11" t="s">
        <v>185</v>
      </c>
      <c r="F17" s="11" t="s">
        <v>186</v>
      </c>
    </row>
    <row r="18" spans="5:6" x14ac:dyDescent="0.25">
      <c r="F18" s="11" t="s">
        <v>187</v>
      </c>
    </row>
    <row r="19" spans="5:6" x14ac:dyDescent="0.25">
      <c r="F19" s="11" t="s">
        <v>188</v>
      </c>
    </row>
    <row r="20" spans="5:6" x14ac:dyDescent="0.25">
      <c r="F20" s="11" t="s">
        <v>189</v>
      </c>
    </row>
    <row r="21" spans="5:6" x14ac:dyDescent="0.25">
      <c r="F21" s="11" t="s">
        <v>190</v>
      </c>
    </row>
    <row r="22" spans="5:6" x14ac:dyDescent="0.25">
      <c r="F22" s="11" t="s">
        <v>191</v>
      </c>
    </row>
    <row r="23" spans="5:6" x14ac:dyDescent="0.25">
      <c r="F23" s="11" t="s">
        <v>192</v>
      </c>
    </row>
    <row r="24" spans="5:6" x14ac:dyDescent="0.25">
      <c r="F24" s="11" t="s">
        <v>193</v>
      </c>
    </row>
    <row r="25" spans="5:6" x14ac:dyDescent="0.25">
      <c r="F25" s="11" t="s">
        <v>194</v>
      </c>
    </row>
    <row r="26" spans="5:6" x14ac:dyDescent="0.25">
      <c r="F26" s="11" t="s">
        <v>195</v>
      </c>
    </row>
    <row r="27" spans="5:6" x14ac:dyDescent="0.25">
      <c r="F27" s="11" t="s">
        <v>196</v>
      </c>
    </row>
    <row r="28" spans="5:6" x14ac:dyDescent="0.25">
      <c r="F28" s="11" t="s">
        <v>197</v>
      </c>
    </row>
  </sheetData>
  <sheetProtection algorithmName="SHA-512" hashValue="FmJOh9AI/z6V90Lf5sLBLrXgDZHv4x9cbjTSyJCNHbm2IvOHFzHxVwRhaEizg+sTaa+nrmhsClwUQGxQxnzbiQ==" saltValue="DEOhL1A7NCqK6pCdl+uLpg==" spinCount="100000" sheet="1" objects="1" scenarios="1"/>
  <mergeCells count="1">
    <mergeCell ref="A1:B1"/>
  </mergeCells>
  <conditionalFormatting sqref="B3">
    <cfRule type="cellIs" dxfId="4" priority="2" operator="equal">
      <formula>""</formula>
    </cfRule>
  </conditionalFormatting>
  <conditionalFormatting sqref="B3:B4">
    <cfRule type="cellIs" dxfId="3" priority="3" operator="equal">
      <formula>"Select"</formula>
    </cfRule>
  </conditionalFormatting>
  <conditionalFormatting sqref="B5">
    <cfRule type="cellIs" dxfId="2" priority="5" operator="equal">
      <formula>"Month"</formula>
    </cfRule>
  </conditionalFormatting>
  <conditionalFormatting sqref="B5:B6">
    <cfRule type="cellIs" dxfId="1" priority="1" operator="equal">
      <formula>""</formula>
    </cfRule>
  </conditionalFormatting>
  <conditionalFormatting sqref="B6">
    <cfRule type="expression" dxfId="0" priority="4">
      <formula>NOT(ISNUMBER(B6))</formula>
    </cfRule>
  </conditionalFormatting>
  <dataValidations count="1">
    <dataValidation type="list" allowBlank="1" showInputMessage="1" showErrorMessage="1" sqref="B5" xr:uid="{4AE2E33F-260F-4FAC-8B70-D9CE32A1AD9F}">
      <formula1>$E$5:$E$17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3"/>
  <sheetViews>
    <sheetView tabSelected="1" topLeftCell="A52" workbookViewId="0">
      <selection activeCell="D65" sqref="D65"/>
    </sheetView>
  </sheetViews>
  <sheetFormatPr defaultColWidth="9.140625" defaultRowHeight="15" x14ac:dyDescent="0.25"/>
  <cols>
    <col min="2" max="2" width="56.5703125" style="1" customWidth="1"/>
    <col min="3" max="3" width="27.85546875" customWidth="1"/>
    <col min="4" max="4" width="28.5703125" customWidth="1"/>
    <col min="5" max="5" width="27" customWidth="1"/>
  </cols>
  <sheetData>
    <row r="1" spans="1:5" ht="18.75" customHeight="1" x14ac:dyDescent="0.25">
      <c r="A1" s="58" t="s">
        <v>121</v>
      </c>
      <c r="B1" s="58"/>
      <c r="C1" s="58"/>
      <c r="D1" s="58"/>
      <c r="E1" s="58"/>
    </row>
    <row r="2" spans="1:5" x14ac:dyDescent="0.25">
      <c r="A2" s="59"/>
      <c r="B2" s="59"/>
      <c r="C2" s="59"/>
      <c r="D2" s="59"/>
      <c r="E2" s="59"/>
    </row>
    <row r="3" spans="1:5" x14ac:dyDescent="0.25">
      <c r="A3" s="60" t="s">
        <v>146</v>
      </c>
      <c r="B3" s="60"/>
      <c r="C3" s="19"/>
      <c r="D3" s="19"/>
      <c r="E3" s="19"/>
    </row>
    <row r="4" spans="1:5" x14ac:dyDescent="0.25">
      <c r="A4" s="60" t="s">
        <v>147</v>
      </c>
      <c r="B4" s="60"/>
      <c r="C4" s="19"/>
      <c r="D4" s="19"/>
      <c r="E4" s="19"/>
    </row>
    <row r="5" spans="1:5" x14ac:dyDescent="0.25">
      <c r="A5" s="60" t="s">
        <v>148</v>
      </c>
      <c r="B5" s="60"/>
      <c r="C5" s="19"/>
      <c r="D5" s="19"/>
      <c r="E5" s="19"/>
    </row>
    <row r="6" spans="1:5" x14ac:dyDescent="0.25">
      <c r="A6" s="61" t="s">
        <v>122</v>
      </c>
      <c r="B6" s="62"/>
      <c r="C6" s="19"/>
      <c r="D6" s="19"/>
      <c r="E6" s="19"/>
    </row>
    <row r="7" spans="1:5" x14ac:dyDescent="0.25">
      <c r="A7" s="20"/>
      <c r="B7" s="20"/>
      <c r="C7" s="20"/>
      <c r="D7" s="20"/>
      <c r="E7" s="20"/>
    </row>
    <row r="8" spans="1:5" ht="21" x14ac:dyDescent="0.25">
      <c r="A8" s="63" t="s">
        <v>9</v>
      </c>
      <c r="B8" s="63"/>
      <c r="C8" s="63"/>
      <c r="D8" s="63"/>
      <c r="E8" s="63"/>
    </row>
    <row r="9" spans="1:5" x14ac:dyDescent="0.25">
      <c r="A9" s="7"/>
      <c r="B9" s="21"/>
      <c r="C9" s="7"/>
      <c r="D9" s="7"/>
      <c r="E9" s="7"/>
    </row>
    <row r="10" spans="1:5" x14ac:dyDescent="0.25">
      <c r="A10" s="22" t="s">
        <v>120</v>
      </c>
      <c r="B10" s="22"/>
      <c r="C10" s="22"/>
      <c r="D10" s="22"/>
      <c r="E10" s="22"/>
    </row>
    <row r="11" spans="1:5" x14ac:dyDescent="0.25">
      <c r="A11" s="64" t="s">
        <v>0</v>
      </c>
      <c r="B11" s="65" t="s">
        <v>1</v>
      </c>
      <c r="C11" s="66" t="s">
        <v>2</v>
      </c>
      <c r="D11" s="66" t="s">
        <v>3</v>
      </c>
      <c r="E11" s="67" t="s">
        <v>144</v>
      </c>
    </row>
    <row r="12" spans="1:5" x14ac:dyDescent="0.25">
      <c r="A12" s="68" t="s">
        <v>4</v>
      </c>
      <c r="B12" s="69"/>
      <c r="C12" s="69"/>
      <c r="D12" s="69"/>
      <c r="E12" s="70"/>
    </row>
    <row r="13" spans="1:5" x14ac:dyDescent="0.25">
      <c r="A13" s="71" t="s">
        <v>10</v>
      </c>
      <c r="B13" s="72" t="s">
        <v>11</v>
      </c>
      <c r="C13" s="71" t="s">
        <v>5</v>
      </c>
      <c r="D13" s="71" t="s">
        <v>6</v>
      </c>
      <c r="E13" s="71" t="s">
        <v>7</v>
      </c>
    </row>
    <row r="14" spans="1:5" x14ac:dyDescent="0.25">
      <c r="A14" s="23" t="s">
        <v>8</v>
      </c>
      <c r="B14" s="23"/>
      <c r="C14" s="23"/>
      <c r="D14" s="23"/>
      <c r="E14" s="23"/>
    </row>
    <row r="15" spans="1:5" x14ac:dyDescent="0.25">
      <c r="A15" s="73">
        <v>1</v>
      </c>
      <c r="B15" s="74" t="s">
        <v>123</v>
      </c>
      <c r="C15" s="24"/>
      <c r="D15" s="112">
        <v>1</v>
      </c>
      <c r="E15" s="118">
        <f>C15*D15</f>
        <v>0</v>
      </c>
    </row>
    <row r="16" spans="1:5" x14ac:dyDescent="0.25">
      <c r="A16" s="73">
        <v>2</v>
      </c>
      <c r="B16" s="74" t="s">
        <v>151</v>
      </c>
      <c r="C16" s="24"/>
      <c r="D16" s="112">
        <v>1</v>
      </c>
      <c r="E16" s="118">
        <f>C16*D16</f>
        <v>0</v>
      </c>
    </row>
    <row r="17" spans="1:8" ht="63" customHeight="1" x14ac:dyDescent="0.25">
      <c r="A17" s="73">
        <v>3</v>
      </c>
      <c r="B17" s="74" t="s">
        <v>116</v>
      </c>
      <c r="C17" s="24"/>
      <c r="D17" s="112">
        <v>1</v>
      </c>
      <c r="E17" s="118">
        <f>C17*D17</f>
        <v>0</v>
      </c>
    </row>
    <row r="18" spans="1:8" x14ac:dyDescent="0.25">
      <c r="A18" s="73">
        <v>4</v>
      </c>
      <c r="B18" s="74" t="s">
        <v>12</v>
      </c>
      <c r="C18" s="24"/>
      <c r="D18" s="112">
        <v>1</v>
      </c>
      <c r="E18" s="118">
        <f>C18*D18</f>
        <v>0</v>
      </c>
    </row>
    <row r="19" spans="1:8" x14ac:dyDescent="0.25">
      <c r="A19" s="73">
        <v>5</v>
      </c>
      <c r="B19" s="75" t="s">
        <v>124</v>
      </c>
      <c r="C19" s="117">
        <f>IF(SUM(C15:C18)&lt;0,0,SUM(C15:C18))</f>
        <v>0</v>
      </c>
      <c r="D19" s="26"/>
      <c r="E19" s="119">
        <f>IF(SUM(E15:E18)&lt;0,0,SUM(E15:E18))</f>
        <v>0</v>
      </c>
    </row>
    <row r="20" spans="1:8" ht="60" x14ac:dyDescent="0.25">
      <c r="A20" s="73">
        <v>6</v>
      </c>
      <c r="B20" s="74" t="s">
        <v>149</v>
      </c>
      <c r="C20" s="24"/>
      <c r="D20" s="112">
        <v>1</v>
      </c>
      <c r="E20" s="118">
        <f>C20*D20</f>
        <v>0</v>
      </c>
    </row>
    <row r="21" spans="1:8" ht="60" x14ac:dyDescent="0.25">
      <c r="A21" s="73">
        <v>7</v>
      </c>
      <c r="B21" s="74" t="s">
        <v>150</v>
      </c>
      <c r="C21" s="24"/>
      <c r="D21" s="112">
        <v>1</v>
      </c>
      <c r="E21" s="118">
        <f>C21*D21</f>
        <v>0</v>
      </c>
    </row>
    <row r="22" spans="1:8" x14ac:dyDescent="0.25">
      <c r="A22" s="76">
        <v>8</v>
      </c>
      <c r="B22" s="77" t="s">
        <v>154</v>
      </c>
      <c r="C22" s="117">
        <f>IF(((C19+C20-C21)&lt;0), 0, C19+C20-C21)</f>
        <v>0</v>
      </c>
      <c r="D22" s="27"/>
      <c r="E22" s="120">
        <f>IF(((E19+E20-E21)&lt;0), 0, E19+E20-E21)</f>
        <v>0</v>
      </c>
      <c r="H22" s="5"/>
    </row>
    <row r="23" spans="1:8" x14ac:dyDescent="0.25">
      <c r="A23" s="78" t="s">
        <v>13</v>
      </c>
      <c r="B23" s="78"/>
      <c r="C23" s="78"/>
      <c r="D23" s="78"/>
      <c r="E23" s="78"/>
      <c r="G23" s="3"/>
      <c r="H23" s="4"/>
    </row>
    <row r="24" spans="1:8" x14ac:dyDescent="0.25">
      <c r="A24" s="79" t="s">
        <v>14</v>
      </c>
      <c r="B24" s="79"/>
      <c r="C24" s="79"/>
      <c r="D24" s="79"/>
      <c r="E24" s="79"/>
    </row>
    <row r="25" spans="1:8" ht="105" x14ac:dyDescent="0.25">
      <c r="A25" s="80">
        <v>9</v>
      </c>
      <c r="B25" s="81" t="s">
        <v>117</v>
      </c>
      <c r="C25" s="28"/>
      <c r="D25" s="113">
        <v>0.85</v>
      </c>
      <c r="E25" s="122">
        <f>+C25*D25</f>
        <v>0</v>
      </c>
    </row>
    <row r="26" spans="1:8" ht="45" x14ac:dyDescent="0.25">
      <c r="A26" s="82">
        <v>10</v>
      </c>
      <c r="B26" s="83" t="s">
        <v>15</v>
      </c>
      <c r="C26" s="25"/>
      <c r="D26" s="114">
        <v>0.85</v>
      </c>
      <c r="E26" s="122">
        <f>+C26*D26</f>
        <v>0</v>
      </c>
    </row>
    <row r="27" spans="1:8" ht="60" x14ac:dyDescent="0.25">
      <c r="A27" s="82">
        <v>11</v>
      </c>
      <c r="B27" s="83" t="s">
        <v>16</v>
      </c>
      <c r="C27" s="25"/>
      <c r="D27" s="114">
        <v>0.85</v>
      </c>
      <c r="E27" s="122">
        <f>+C27*D27</f>
        <v>0</v>
      </c>
    </row>
    <row r="28" spans="1:8" x14ac:dyDescent="0.25">
      <c r="A28" s="82">
        <v>12</v>
      </c>
      <c r="B28" s="83" t="s">
        <v>125</v>
      </c>
      <c r="C28" s="121">
        <f>IF(SUM(C25:C27)&lt;0,0,SUM(C25:C27))</f>
        <v>0</v>
      </c>
      <c r="D28" s="29"/>
      <c r="E28" s="121">
        <f>IF(SUM(E25:E27)&lt;0,0,SUM(E25:E27))</f>
        <v>0</v>
      </c>
    </row>
    <row r="29" spans="1:8" ht="45" x14ac:dyDescent="0.25">
      <c r="A29" s="82">
        <v>13</v>
      </c>
      <c r="B29" s="83" t="s">
        <v>118</v>
      </c>
      <c r="C29" s="25"/>
      <c r="D29" s="114">
        <v>0.85</v>
      </c>
      <c r="E29" s="123">
        <f>+C29*D29</f>
        <v>0</v>
      </c>
    </row>
    <row r="30" spans="1:8" ht="45" x14ac:dyDescent="0.25">
      <c r="A30" s="82">
        <v>14</v>
      </c>
      <c r="B30" s="83" t="s">
        <v>119</v>
      </c>
      <c r="C30" s="25"/>
      <c r="D30" s="114">
        <v>0.85</v>
      </c>
      <c r="E30" s="123">
        <f>+C30*D30</f>
        <v>0</v>
      </c>
    </row>
    <row r="31" spans="1:8" ht="16.5" customHeight="1" x14ac:dyDescent="0.25">
      <c r="A31" s="82">
        <v>15</v>
      </c>
      <c r="B31" s="83" t="s">
        <v>126</v>
      </c>
      <c r="C31" s="121">
        <f ca="1">IF(SUM(C30:CC3828)&lt;0,0,SUM(C28:C30))</f>
        <v>0</v>
      </c>
      <c r="D31" s="31"/>
      <c r="E31" s="121">
        <f>IF(SUM(E28+E29-E30)&lt;0,0,SUM(E28+E29-E30))</f>
        <v>0</v>
      </c>
    </row>
    <row r="32" spans="1:8" x14ac:dyDescent="0.25">
      <c r="A32" s="84" t="s">
        <v>17</v>
      </c>
      <c r="B32" s="85"/>
      <c r="C32" s="86"/>
      <c r="D32" s="86"/>
      <c r="E32" s="86"/>
    </row>
    <row r="33" spans="1:5" ht="45" x14ac:dyDescent="0.25">
      <c r="A33" s="82">
        <v>16</v>
      </c>
      <c r="B33" s="74" t="s">
        <v>18</v>
      </c>
      <c r="C33" s="25"/>
      <c r="D33" s="112">
        <v>0.5</v>
      </c>
      <c r="E33" s="123">
        <f>+C33*D33</f>
        <v>0</v>
      </c>
    </row>
    <row r="34" spans="1:5" ht="45" x14ac:dyDescent="0.25">
      <c r="A34" s="82">
        <v>17</v>
      </c>
      <c r="B34" s="74" t="s">
        <v>19</v>
      </c>
      <c r="C34" s="25"/>
      <c r="D34" s="112">
        <v>0.5</v>
      </c>
      <c r="E34" s="123">
        <f t="shared" ref="E34:E35" si="0">+C34*D34</f>
        <v>0</v>
      </c>
    </row>
    <row r="35" spans="1:5" x14ac:dyDescent="0.25">
      <c r="A35" s="82">
        <v>18</v>
      </c>
      <c r="B35" s="74" t="s">
        <v>20</v>
      </c>
      <c r="C35" s="25"/>
      <c r="D35" s="112">
        <v>0.5</v>
      </c>
      <c r="E35" s="123">
        <f t="shared" si="0"/>
        <v>0</v>
      </c>
    </row>
    <row r="36" spans="1:5" ht="18" customHeight="1" x14ac:dyDescent="0.25">
      <c r="A36" s="82">
        <v>19</v>
      </c>
      <c r="B36" s="74" t="s">
        <v>127</v>
      </c>
      <c r="C36" s="121">
        <f>IF(SUM(C33:C35)&lt;0,0,SUM(C33:C35))</f>
        <v>0</v>
      </c>
      <c r="D36" s="26"/>
      <c r="E36" s="121">
        <f>IF(SUM(E33:E35)&lt;0,0,SUM(E33:E35))</f>
        <v>0</v>
      </c>
    </row>
    <row r="37" spans="1:5" ht="30" x14ac:dyDescent="0.25">
      <c r="A37" s="82">
        <v>20</v>
      </c>
      <c r="B37" s="74" t="s">
        <v>128</v>
      </c>
      <c r="C37" s="25"/>
      <c r="D37" s="112">
        <v>0.5</v>
      </c>
      <c r="E37" s="123">
        <f>C37*D37</f>
        <v>0</v>
      </c>
    </row>
    <row r="38" spans="1:5" ht="45" x14ac:dyDescent="0.25">
      <c r="A38" s="82">
        <v>21</v>
      </c>
      <c r="B38" s="74" t="s">
        <v>129</v>
      </c>
      <c r="C38" s="25"/>
      <c r="D38" s="112">
        <v>0.5</v>
      </c>
      <c r="E38" s="123">
        <f>C38*D38</f>
        <v>0</v>
      </c>
    </row>
    <row r="39" spans="1:5" x14ac:dyDescent="0.25">
      <c r="A39" s="82">
        <v>22</v>
      </c>
      <c r="B39" s="74" t="s">
        <v>130</v>
      </c>
      <c r="C39" s="121">
        <f>IF(SUM(C36+C37-C38)&lt;0,0,SUM(C36+C37-C38))</f>
        <v>0</v>
      </c>
      <c r="D39" s="31"/>
      <c r="E39" s="121">
        <f>IF(SUM(E36+E37-E38)&lt;0,0,SUM(E36+E37-E38))</f>
        <v>0</v>
      </c>
    </row>
    <row r="40" spans="1:5" ht="135" x14ac:dyDescent="0.25">
      <c r="A40" s="87">
        <v>23</v>
      </c>
      <c r="B40" s="88" t="s">
        <v>143</v>
      </c>
      <c r="C40" s="32"/>
      <c r="D40" s="32"/>
      <c r="E40" s="123">
        <f>+E19+E28+E36-MAX((E39-(15/85)*(E22+E31)),(E39-(15/60)*E22),0)-MAX((E31+E39-MAX((E39-(15/85)*(E22+E31)),(E39-(15/60)*E22),0)-(2/3)*E22),0)</f>
        <v>0</v>
      </c>
    </row>
    <row r="41" spans="1:5" x14ac:dyDescent="0.25">
      <c r="A41" s="33"/>
      <c r="B41" s="34"/>
      <c r="C41" s="35"/>
      <c r="D41" s="35"/>
      <c r="E41" s="36"/>
    </row>
    <row r="42" spans="1:5" x14ac:dyDescent="0.25">
      <c r="A42" s="89" t="s">
        <v>21</v>
      </c>
      <c r="B42" s="90"/>
      <c r="C42" s="90"/>
      <c r="D42" s="90"/>
      <c r="E42" s="90"/>
    </row>
    <row r="43" spans="1:5" x14ac:dyDescent="0.25">
      <c r="A43" s="87" t="s">
        <v>22</v>
      </c>
      <c r="B43" s="91" t="s">
        <v>23</v>
      </c>
      <c r="C43" s="91" t="s">
        <v>5</v>
      </c>
      <c r="D43" s="91" t="s">
        <v>6</v>
      </c>
      <c r="E43" s="91" t="s">
        <v>7</v>
      </c>
    </row>
    <row r="44" spans="1:5" x14ac:dyDescent="0.25">
      <c r="A44" s="37">
        <v>1</v>
      </c>
      <c r="B44" s="38" t="s">
        <v>24</v>
      </c>
      <c r="C44" s="124">
        <f>+C45+C46</f>
        <v>0</v>
      </c>
      <c r="D44" s="31"/>
      <c r="E44" s="121">
        <f>+E45+E46</f>
        <v>0</v>
      </c>
    </row>
    <row r="45" spans="1:5" x14ac:dyDescent="0.25">
      <c r="A45" s="92" t="s">
        <v>25</v>
      </c>
      <c r="B45" s="93" t="s">
        <v>26</v>
      </c>
      <c r="C45" s="39"/>
      <c r="D45" s="115">
        <v>0.05</v>
      </c>
      <c r="E45" s="123">
        <f>+D45*C45</f>
        <v>0</v>
      </c>
    </row>
    <row r="46" spans="1:5" x14ac:dyDescent="0.25">
      <c r="A46" s="92" t="s">
        <v>27</v>
      </c>
      <c r="B46" s="93" t="s">
        <v>28</v>
      </c>
      <c r="C46" s="39"/>
      <c r="D46" s="115">
        <v>0.1</v>
      </c>
      <c r="E46" s="123">
        <f>+D46*C46</f>
        <v>0</v>
      </c>
    </row>
    <row r="47" spans="1:5" x14ac:dyDescent="0.25">
      <c r="A47" s="94">
        <v>2</v>
      </c>
      <c r="B47" s="95" t="s">
        <v>29</v>
      </c>
      <c r="C47" s="121">
        <f>C48+C51+C54+C55</f>
        <v>0</v>
      </c>
      <c r="D47" s="31"/>
      <c r="E47" s="121">
        <f>+E48+E51+E54+E55</f>
        <v>0</v>
      </c>
    </row>
    <row r="48" spans="1:5" ht="30" x14ac:dyDescent="0.25">
      <c r="A48" s="92" t="s">
        <v>25</v>
      </c>
      <c r="B48" s="93" t="s">
        <v>30</v>
      </c>
      <c r="C48" s="121">
        <f>+C49+C50</f>
        <v>0</v>
      </c>
      <c r="D48" s="31"/>
      <c r="E48" s="121">
        <f>+E49+E50</f>
        <v>0</v>
      </c>
    </row>
    <row r="49" spans="1:5" x14ac:dyDescent="0.25">
      <c r="A49" s="92" t="s">
        <v>31</v>
      </c>
      <c r="B49" s="93" t="s">
        <v>32</v>
      </c>
      <c r="C49" s="39"/>
      <c r="D49" s="115">
        <v>0.05</v>
      </c>
      <c r="E49" s="123">
        <f>+D49*C49</f>
        <v>0</v>
      </c>
    </row>
    <row r="50" spans="1:5" x14ac:dyDescent="0.25">
      <c r="A50" s="92" t="s">
        <v>33</v>
      </c>
      <c r="B50" s="93" t="s">
        <v>34</v>
      </c>
      <c r="C50" s="39"/>
      <c r="D50" s="115">
        <v>0.1</v>
      </c>
      <c r="E50" s="123">
        <f>+D50*C50</f>
        <v>0</v>
      </c>
    </row>
    <row r="51" spans="1:5" ht="30" x14ac:dyDescent="0.25">
      <c r="A51" s="92" t="s">
        <v>27</v>
      </c>
      <c r="B51" s="93" t="s">
        <v>35</v>
      </c>
      <c r="C51" s="121">
        <f>+C52+C53</f>
        <v>0</v>
      </c>
      <c r="D51" s="31"/>
      <c r="E51" s="121">
        <f>+E52+E53</f>
        <v>0</v>
      </c>
    </row>
    <row r="52" spans="1:5" x14ac:dyDescent="0.25">
      <c r="A52" s="92" t="s">
        <v>31</v>
      </c>
      <c r="B52" s="93" t="s">
        <v>141</v>
      </c>
      <c r="C52" s="30"/>
      <c r="D52" s="115">
        <v>0.05</v>
      </c>
      <c r="E52" s="123">
        <f>+D52*C52</f>
        <v>0</v>
      </c>
    </row>
    <row r="53" spans="1:5" x14ac:dyDescent="0.25">
      <c r="A53" s="92" t="s">
        <v>33</v>
      </c>
      <c r="B53" s="93" t="s">
        <v>142</v>
      </c>
      <c r="C53" s="30"/>
      <c r="D53" s="115">
        <v>0.25</v>
      </c>
      <c r="E53" s="123">
        <f>+D53*C53</f>
        <v>0</v>
      </c>
    </row>
    <row r="54" spans="1:5" ht="30" x14ac:dyDescent="0.25">
      <c r="A54" s="92" t="s">
        <v>36</v>
      </c>
      <c r="B54" s="93" t="s">
        <v>131</v>
      </c>
      <c r="C54" s="30"/>
      <c r="D54" s="115">
        <v>0.4</v>
      </c>
      <c r="E54" s="123">
        <f>+D54*C54</f>
        <v>0</v>
      </c>
    </row>
    <row r="55" spans="1:5" x14ac:dyDescent="0.25">
      <c r="A55" s="92" t="s">
        <v>37</v>
      </c>
      <c r="B55" s="93" t="s">
        <v>38</v>
      </c>
      <c r="C55" s="30"/>
      <c r="D55" s="115">
        <v>1</v>
      </c>
      <c r="E55" s="123">
        <f>+D55*C55</f>
        <v>0</v>
      </c>
    </row>
    <row r="56" spans="1:5" x14ac:dyDescent="0.25">
      <c r="A56" s="94">
        <v>3</v>
      </c>
      <c r="B56" s="95" t="s">
        <v>39</v>
      </c>
      <c r="C56" s="121">
        <f>SUM(C57:C60)</f>
        <v>0</v>
      </c>
      <c r="D56" s="116"/>
      <c r="E56" s="121">
        <f>SUM(E57:E60)</f>
        <v>0</v>
      </c>
    </row>
    <row r="57" spans="1:5" ht="30" x14ac:dyDescent="0.25">
      <c r="A57" s="92" t="s">
        <v>40</v>
      </c>
      <c r="B57" s="93" t="s">
        <v>132</v>
      </c>
      <c r="C57" s="30"/>
      <c r="D57" s="115">
        <v>0</v>
      </c>
      <c r="E57" s="123">
        <f>+D57*C57</f>
        <v>0</v>
      </c>
    </row>
    <row r="58" spans="1:5" x14ac:dyDescent="0.25">
      <c r="A58" s="92" t="s">
        <v>27</v>
      </c>
      <c r="B58" s="93" t="s">
        <v>41</v>
      </c>
      <c r="C58" s="30"/>
      <c r="D58" s="115">
        <v>0.15</v>
      </c>
      <c r="E58" s="123">
        <f>+D58*C58</f>
        <v>0</v>
      </c>
    </row>
    <row r="59" spans="1:5" x14ac:dyDescent="0.25">
      <c r="A59" s="92" t="s">
        <v>36</v>
      </c>
      <c r="B59" s="93" t="s">
        <v>42</v>
      </c>
      <c r="C59" s="30"/>
      <c r="D59" s="115">
        <v>0.5</v>
      </c>
      <c r="E59" s="123">
        <f>+D59*C59</f>
        <v>0</v>
      </c>
    </row>
    <row r="60" spans="1:5" x14ac:dyDescent="0.25">
      <c r="A60" s="92" t="s">
        <v>37</v>
      </c>
      <c r="B60" s="93" t="s">
        <v>43</v>
      </c>
      <c r="C60" s="30"/>
      <c r="D60" s="115">
        <v>1</v>
      </c>
      <c r="E60" s="123">
        <f>+D60*C60</f>
        <v>0</v>
      </c>
    </row>
    <row r="61" spans="1:5" ht="30" x14ac:dyDescent="0.25">
      <c r="A61" s="94">
        <v>4</v>
      </c>
      <c r="B61" s="95" t="s">
        <v>44</v>
      </c>
      <c r="C61" s="121">
        <f>C62+C63+C64+C65+C66+C67+C68+C69+C72+C80+C84</f>
        <v>0</v>
      </c>
      <c r="D61" s="116"/>
      <c r="E61" s="121">
        <f>E62+E63+E64+E65+E66+E67+E68+E69+E72+E80+E84</f>
        <v>0</v>
      </c>
    </row>
    <row r="62" spans="1:5" x14ac:dyDescent="0.25">
      <c r="A62" s="92" t="s">
        <v>40</v>
      </c>
      <c r="B62" s="93" t="s">
        <v>45</v>
      </c>
      <c r="C62" s="39"/>
      <c r="D62" s="115">
        <v>1</v>
      </c>
      <c r="E62" s="123">
        <f>+D62*C62</f>
        <v>0</v>
      </c>
    </row>
    <row r="63" spans="1:5" ht="49.5" customHeight="1" x14ac:dyDescent="0.25">
      <c r="A63" s="92" t="s">
        <v>27</v>
      </c>
      <c r="B63" s="93" t="s">
        <v>46</v>
      </c>
      <c r="C63" s="39"/>
      <c r="D63" s="115">
        <v>1</v>
      </c>
      <c r="E63" s="123">
        <f t="shared" ref="E63:E68" si="1">+D63*C63</f>
        <v>0</v>
      </c>
    </row>
    <row r="64" spans="1:5" ht="45" x14ac:dyDescent="0.25">
      <c r="A64" s="92" t="s">
        <v>36</v>
      </c>
      <c r="B64" s="93" t="s">
        <v>47</v>
      </c>
      <c r="C64" s="39"/>
      <c r="D64" s="115">
        <v>1</v>
      </c>
      <c r="E64" s="123">
        <f t="shared" si="1"/>
        <v>0</v>
      </c>
    </row>
    <row r="65" spans="1:5" ht="35.25" customHeight="1" x14ac:dyDescent="0.25">
      <c r="A65" s="92" t="s">
        <v>37</v>
      </c>
      <c r="B65" s="93" t="s">
        <v>48</v>
      </c>
      <c r="C65" s="39"/>
      <c r="D65" s="115">
        <v>0.2</v>
      </c>
      <c r="E65" s="123">
        <f t="shared" si="1"/>
        <v>0</v>
      </c>
    </row>
    <row r="66" spans="1:5" ht="45" x14ac:dyDescent="0.25">
      <c r="A66" s="92" t="s">
        <v>49</v>
      </c>
      <c r="B66" s="93" t="s">
        <v>50</v>
      </c>
      <c r="C66" s="39"/>
      <c r="D66" s="115">
        <v>1</v>
      </c>
      <c r="E66" s="123">
        <f t="shared" si="1"/>
        <v>0</v>
      </c>
    </row>
    <row r="67" spans="1:5" ht="45" x14ac:dyDescent="0.25">
      <c r="A67" s="92" t="s">
        <v>51</v>
      </c>
      <c r="B67" s="93" t="s">
        <v>52</v>
      </c>
      <c r="C67" s="39"/>
      <c r="D67" s="115">
        <v>1</v>
      </c>
      <c r="E67" s="123">
        <f t="shared" si="1"/>
        <v>0</v>
      </c>
    </row>
    <row r="68" spans="1:5" ht="30" x14ac:dyDescent="0.25">
      <c r="A68" s="92" t="s">
        <v>53</v>
      </c>
      <c r="B68" s="93" t="s">
        <v>54</v>
      </c>
      <c r="C68" s="39"/>
      <c r="D68" s="115">
        <v>1</v>
      </c>
      <c r="E68" s="123">
        <f t="shared" si="1"/>
        <v>0</v>
      </c>
    </row>
    <row r="69" spans="1:5" ht="30" x14ac:dyDescent="0.25">
      <c r="A69" s="92" t="s">
        <v>55</v>
      </c>
      <c r="B69" s="93" t="s">
        <v>56</v>
      </c>
      <c r="C69" s="121">
        <f>C70+C71</f>
        <v>0</v>
      </c>
      <c r="D69" s="116"/>
      <c r="E69" s="121">
        <f>+E70+E71</f>
        <v>0</v>
      </c>
    </row>
    <row r="70" spans="1:5" ht="30" x14ac:dyDescent="0.25">
      <c r="A70" s="92" t="s">
        <v>31</v>
      </c>
      <c r="B70" s="93" t="s">
        <v>57</v>
      </c>
      <c r="C70" s="30"/>
      <c r="D70" s="115">
        <v>1</v>
      </c>
      <c r="E70" s="123">
        <f>+D70*C70</f>
        <v>0</v>
      </c>
    </row>
    <row r="71" spans="1:5" x14ac:dyDescent="0.25">
      <c r="A71" s="92" t="s">
        <v>33</v>
      </c>
      <c r="B71" s="93" t="s">
        <v>58</v>
      </c>
      <c r="C71" s="30"/>
      <c r="D71" s="115">
        <v>1</v>
      </c>
      <c r="E71" s="123">
        <f>+D71*C71</f>
        <v>0</v>
      </c>
    </row>
    <row r="72" spans="1:5" ht="30" x14ac:dyDescent="0.25">
      <c r="A72" s="92" t="s">
        <v>59</v>
      </c>
      <c r="B72" s="93" t="s">
        <v>60</v>
      </c>
      <c r="C72" s="121">
        <f>SUM(C73:C79)</f>
        <v>0</v>
      </c>
      <c r="D72" s="116"/>
      <c r="E72" s="121">
        <f>+E73+E74+E75+E77+E76+E78+E79</f>
        <v>0</v>
      </c>
    </row>
    <row r="73" spans="1:5" x14ac:dyDescent="0.25">
      <c r="A73" s="92" t="s">
        <v>31</v>
      </c>
      <c r="B73" s="93" t="s">
        <v>61</v>
      </c>
      <c r="C73" s="39"/>
      <c r="D73" s="115">
        <v>0.05</v>
      </c>
      <c r="E73" s="123">
        <f t="shared" ref="E73:E79" si="2">+D73*C73</f>
        <v>0</v>
      </c>
    </row>
    <row r="74" spans="1:5" ht="30" x14ac:dyDescent="0.25">
      <c r="A74" s="92" t="s">
        <v>33</v>
      </c>
      <c r="B74" s="93" t="s">
        <v>133</v>
      </c>
      <c r="C74" s="39"/>
      <c r="D74" s="115">
        <v>0.1</v>
      </c>
      <c r="E74" s="123">
        <f t="shared" si="2"/>
        <v>0</v>
      </c>
    </row>
    <row r="75" spans="1:5" ht="30" x14ac:dyDescent="0.25">
      <c r="A75" s="92" t="s">
        <v>62</v>
      </c>
      <c r="B75" s="93" t="s">
        <v>134</v>
      </c>
      <c r="C75" s="39"/>
      <c r="D75" s="115">
        <v>0.3</v>
      </c>
      <c r="E75" s="123">
        <f t="shared" si="2"/>
        <v>0</v>
      </c>
    </row>
    <row r="76" spans="1:5" x14ac:dyDescent="0.25">
      <c r="A76" s="92" t="s">
        <v>63</v>
      </c>
      <c r="B76" s="93" t="s">
        <v>64</v>
      </c>
      <c r="C76" s="39"/>
      <c r="D76" s="115">
        <v>0.4</v>
      </c>
      <c r="E76" s="123">
        <f t="shared" si="2"/>
        <v>0</v>
      </c>
    </row>
    <row r="77" spans="1:5" ht="30" x14ac:dyDescent="0.25">
      <c r="A77" s="92" t="s">
        <v>65</v>
      </c>
      <c r="B77" s="93" t="s">
        <v>66</v>
      </c>
      <c r="C77" s="39"/>
      <c r="D77" s="115">
        <v>0.4</v>
      </c>
      <c r="E77" s="123">
        <f t="shared" si="2"/>
        <v>0</v>
      </c>
    </row>
    <row r="78" spans="1:5" ht="30" x14ac:dyDescent="0.25">
      <c r="A78" s="92" t="s">
        <v>67</v>
      </c>
      <c r="B78" s="93" t="s">
        <v>68</v>
      </c>
      <c r="C78" s="39"/>
      <c r="D78" s="115">
        <v>1</v>
      </c>
      <c r="E78" s="123">
        <f t="shared" si="2"/>
        <v>0</v>
      </c>
    </row>
    <row r="79" spans="1:5" x14ac:dyDescent="0.25">
      <c r="A79" s="92" t="s">
        <v>69</v>
      </c>
      <c r="B79" s="93" t="s">
        <v>70</v>
      </c>
      <c r="C79" s="39"/>
      <c r="D79" s="115">
        <v>1</v>
      </c>
      <c r="E79" s="123">
        <f t="shared" si="2"/>
        <v>0</v>
      </c>
    </row>
    <row r="80" spans="1:5" x14ac:dyDescent="0.25">
      <c r="A80" s="92" t="s">
        <v>71</v>
      </c>
      <c r="B80" s="93" t="s">
        <v>72</v>
      </c>
      <c r="C80" s="121">
        <f>SUM(C81:C83)</f>
        <v>0</v>
      </c>
      <c r="D80" s="116"/>
      <c r="E80" s="121">
        <f>+E81+E82+E83</f>
        <v>0</v>
      </c>
    </row>
    <row r="81" spans="1:5" x14ac:dyDescent="0.25">
      <c r="A81" s="92" t="s">
        <v>31</v>
      </c>
      <c r="B81" s="93" t="s">
        <v>73</v>
      </c>
      <c r="C81" s="30"/>
      <c r="D81" s="115">
        <v>0.03</v>
      </c>
      <c r="E81" s="123">
        <f>+D81*C81</f>
        <v>0</v>
      </c>
    </row>
    <row r="82" spans="1:5" x14ac:dyDescent="0.25">
      <c r="A82" s="92" t="s">
        <v>33</v>
      </c>
      <c r="B82" s="93" t="s">
        <v>74</v>
      </c>
      <c r="C82" s="30"/>
      <c r="D82" s="115">
        <v>0.05</v>
      </c>
      <c r="E82" s="123">
        <f>+D82*C82</f>
        <v>0</v>
      </c>
    </row>
    <row r="83" spans="1:5" x14ac:dyDescent="0.25">
      <c r="A83" s="92" t="s">
        <v>62</v>
      </c>
      <c r="B83" s="93" t="s">
        <v>75</v>
      </c>
      <c r="C83" s="30"/>
      <c r="D83" s="115">
        <v>0.05</v>
      </c>
      <c r="E83" s="123">
        <f>+D83*C83</f>
        <v>0</v>
      </c>
    </row>
    <row r="84" spans="1:5" ht="30" x14ac:dyDescent="0.25">
      <c r="A84" s="92" t="s">
        <v>76</v>
      </c>
      <c r="B84" s="93" t="s">
        <v>77</v>
      </c>
      <c r="C84" s="30"/>
      <c r="D84" s="115">
        <v>1</v>
      </c>
      <c r="E84" s="123">
        <f>+D84*C84</f>
        <v>0</v>
      </c>
    </row>
    <row r="85" spans="1:5" x14ac:dyDescent="0.25">
      <c r="A85" s="92" t="s">
        <v>78</v>
      </c>
      <c r="B85" s="93" t="s">
        <v>79</v>
      </c>
      <c r="C85" s="121">
        <f>SUM(C44,C47,C56,C61)</f>
        <v>0</v>
      </c>
      <c r="D85" s="116"/>
      <c r="E85" s="121">
        <f>SUM(E44,E47,E56,E61)</f>
        <v>0</v>
      </c>
    </row>
    <row r="86" spans="1:5" x14ac:dyDescent="0.25">
      <c r="A86" s="35"/>
      <c r="B86" s="40"/>
      <c r="C86" s="36"/>
      <c r="D86" s="35"/>
      <c r="E86" s="35"/>
    </row>
    <row r="87" spans="1:5" x14ac:dyDescent="0.25">
      <c r="A87" s="35"/>
      <c r="B87" s="40"/>
      <c r="C87" s="36"/>
      <c r="D87" s="35"/>
      <c r="E87" s="35"/>
    </row>
    <row r="88" spans="1:5" x14ac:dyDescent="0.25">
      <c r="A88" s="41" t="s">
        <v>80</v>
      </c>
      <c r="B88" s="96" t="s">
        <v>81</v>
      </c>
      <c r="C88" s="91" t="s">
        <v>5</v>
      </c>
      <c r="D88" s="91" t="s">
        <v>6</v>
      </c>
      <c r="E88" s="91" t="s">
        <v>7</v>
      </c>
    </row>
    <row r="89" spans="1:5" ht="30" x14ac:dyDescent="0.25">
      <c r="A89" s="92">
        <v>1</v>
      </c>
      <c r="B89" s="93" t="s">
        <v>82</v>
      </c>
      <c r="C89" s="121">
        <f>SUM(C90:C92)</f>
        <v>0</v>
      </c>
      <c r="D89" s="31"/>
      <c r="E89" s="121">
        <f>SUM(E90:E92)</f>
        <v>0</v>
      </c>
    </row>
    <row r="90" spans="1:5" x14ac:dyDescent="0.25">
      <c r="A90" s="92" t="s">
        <v>25</v>
      </c>
      <c r="B90" s="93" t="s">
        <v>83</v>
      </c>
      <c r="C90" s="39"/>
      <c r="D90" s="115">
        <v>0</v>
      </c>
      <c r="E90" s="123">
        <f t="shared" ref="E90:E95" si="3">+D90*C90</f>
        <v>0</v>
      </c>
    </row>
    <row r="91" spans="1:5" x14ac:dyDescent="0.25">
      <c r="A91" s="92" t="s">
        <v>27</v>
      </c>
      <c r="B91" s="93" t="s">
        <v>84</v>
      </c>
      <c r="C91" s="39"/>
      <c r="D91" s="115">
        <v>0.15</v>
      </c>
      <c r="E91" s="123">
        <f t="shared" si="3"/>
        <v>0</v>
      </c>
    </row>
    <row r="92" spans="1:5" x14ac:dyDescent="0.25">
      <c r="A92" s="92" t="s">
        <v>36</v>
      </c>
      <c r="B92" s="93" t="s">
        <v>85</v>
      </c>
      <c r="C92" s="39"/>
      <c r="D92" s="115">
        <v>0.5</v>
      </c>
      <c r="E92" s="123">
        <f t="shared" si="3"/>
        <v>0</v>
      </c>
    </row>
    <row r="93" spans="1:5" x14ac:dyDescent="0.25">
      <c r="A93" s="92">
        <v>2</v>
      </c>
      <c r="B93" s="93" t="s">
        <v>86</v>
      </c>
      <c r="C93" s="39"/>
      <c r="D93" s="115">
        <v>0.5</v>
      </c>
      <c r="E93" s="123">
        <f t="shared" si="3"/>
        <v>0</v>
      </c>
    </row>
    <row r="94" spans="1:5" x14ac:dyDescent="0.25">
      <c r="A94" s="92">
        <v>3</v>
      </c>
      <c r="B94" s="93" t="s">
        <v>87</v>
      </c>
      <c r="C94" s="39"/>
      <c r="D94" s="115">
        <v>1</v>
      </c>
      <c r="E94" s="123">
        <f t="shared" si="3"/>
        <v>0</v>
      </c>
    </row>
    <row r="95" spans="1:5" ht="45" x14ac:dyDescent="0.25">
      <c r="A95" s="92">
        <v>4</v>
      </c>
      <c r="B95" s="93" t="s">
        <v>88</v>
      </c>
      <c r="C95" s="39"/>
      <c r="D95" s="115">
        <v>0</v>
      </c>
      <c r="E95" s="123">
        <f t="shared" si="3"/>
        <v>0</v>
      </c>
    </row>
    <row r="96" spans="1:5" x14ac:dyDescent="0.25">
      <c r="A96" s="92">
        <v>5</v>
      </c>
      <c r="B96" s="93" t="s">
        <v>89</v>
      </c>
      <c r="C96" s="121">
        <f>SUM(C97:C99)</f>
        <v>0</v>
      </c>
      <c r="D96" s="116"/>
      <c r="E96" s="121">
        <f>SUM(E97:E99)</f>
        <v>0</v>
      </c>
    </row>
    <row r="97" spans="1:5" x14ac:dyDescent="0.25">
      <c r="A97" s="92" t="s">
        <v>25</v>
      </c>
      <c r="B97" s="97" t="s">
        <v>90</v>
      </c>
      <c r="C97" s="30"/>
      <c r="D97" s="115">
        <v>0.5</v>
      </c>
      <c r="E97" s="123">
        <f>+D97*C97</f>
        <v>0</v>
      </c>
    </row>
    <row r="98" spans="1:5" ht="45" x14ac:dyDescent="0.25">
      <c r="A98" s="92" t="s">
        <v>91</v>
      </c>
      <c r="B98" s="97" t="s">
        <v>140</v>
      </c>
      <c r="C98" s="30"/>
      <c r="D98" s="115">
        <v>0.5</v>
      </c>
      <c r="E98" s="123">
        <f t="shared" ref="E98:E101" si="4">+D98*C98</f>
        <v>0</v>
      </c>
    </row>
    <row r="99" spans="1:5" ht="35.25" customHeight="1" x14ac:dyDescent="0.25">
      <c r="A99" s="92" t="s">
        <v>36</v>
      </c>
      <c r="B99" s="93" t="s">
        <v>135</v>
      </c>
      <c r="C99" s="30"/>
      <c r="D99" s="115">
        <v>1</v>
      </c>
      <c r="E99" s="123">
        <f t="shared" si="4"/>
        <v>0</v>
      </c>
    </row>
    <row r="100" spans="1:5" x14ac:dyDescent="0.25">
      <c r="A100" s="92">
        <v>6</v>
      </c>
      <c r="B100" s="93" t="s">
        <v>92</v>
      </c>
      <c r="C100" s="30"/>
      <c r="D100" s="115">
        <v>1</v>
      </c>
      <c r="E100" s="123">
        <f t="shared" si="4"/>
        <v>0</v>
      </c>
    </row>
    <row r="101" spans="1:5" x14ac:dyDescent="0.25">
      <c r="A101" s="98">
        <v>7</v>
      </c>
      <c r="B101" s="99" t="s">
        <v>93</v>
      </c>
      <c r="C101" s="30"/>
      <c r="D101" s="115">
        <v>0.5</v>
      </c>
      <c r="E101" s="123">
        <f t="shared" si="4"/>
        <v>0</v>
      </c>
    </row>
    <row r="102" spans="1:5" x14ac:dyDescent="0.25">
      <c r="A102" s="100" t="s">
        <v>94</v>
      </c>
      <c r="B102" s="101" t="s">
        <v>95</v>
      </c>
      <c r="C102" s="125">
        <f>C89+C93+C94+C95+C96+C100+C101</f>
        <v>0</v>
      </c>
      <c r="D102" s="31"/>
      <c r="E102" s="125">
        <f>E89+E93+E94+E95+E96+E100+E101</f>
        <v>0</v>
      </c>
    </row>
    <row r="103" spans="1:5" x14ac:dyDescent="0.25">
      <c r="A103" s="100" t="s">
        <v>96</v>
      </c>
      <c r="B103" s="101" t="s">
        <v>97</v>
      </c>
      <c r="C103" s="126">
        <f>C85-C102</f>
        <v>0</v>
      </c>
      <c r="D103" s="42"/>
      <c r="E103" s="128">
        <f>+E85-E102</f>
        <v>0</v>
      </c>
    </row>
    <row r="104" spans="1:5" x14ac:dyDescent="0.25">
      <c r="A104" s="100" t="s">
        <v>98</v>
      </c>
      <c r="B104" s="101" t="s">
        <v>99</v>
      </c>
      <c r="C104" s="127">
        <f>C85*0.25</f>
        <v>0</v>
      </c>
      <c r="D104" s="43"/>
      <c r="E104" s="127">
        <f>+E85*0.25</f>
        <v>0</v>
      </c>
    </row>
    <row r="105" spans="1:5" x14ac:dyDescent="0.25">
      <c r="A105" s="100" t="s">
        <v>100</v>
      </c>
      <c r="B105" s="102" t="s">
        <v>101</v>
      </c>
      <c r="C105" s="127">
        <f>IF(C103&gt;C104,C103,C104)</f>
        <v>0</v>
      </c>
      <c r="D105" s="43"/>
      <c r="E105" s="127">
        <f>IF(E103&gt;E104,E103,E104)</f>
        <v>0</v>
      </c>
    </row>
    <row r="106" spans="1:5" x14ac:dyDescent="0.25">
      <c r="A106" s="44"/>
      <c r="B106" s="45"/>
      <c r="C106" s="46"/>
      <c r="D106" s="47"/>
      <c r="E106" s="47"/>
    </row>
    <row r="107" spans="1:5" x14ac:dyDescent="0.25">
      <c r="A107" s="44"/>
      <c r="B107" s="45"/>
      <c r="C107" s="46"/>
      <c r="D107" s="47"/>
      <c r="E107" s="47"/>
    </row>
    <row r="108" spans="1:5" x14ac:dyDescent="0.25">
      <c r="A108" s="91" t="s">
        <v>102</v>
      </c>
      <c r="B108" s="103"/>
      <c r="C108" s="48"/>
      <c r="D108" s="48"/>
      <c r="E108" s="49"/>
    </row>
    <row r="109" spans="1:5" ht="40.5" customHeight="1" x14ac:dyDescent="0.25">
      <c r="A109" s="104" t="s">
        <v>103</v>
      </c>
      <c r="B109" s="104"/>
      <c r="C109" s="39"/>
      <c r="D109" s="39"/>
      <c r="E109" s="129" t="str">
        <f>IF(E105&lt;&gt;0,(E40)/E105,"0")</f>
        <v>0</v>
      </c>
    </row>
    <row r="110" spans="1:5" ht="21.75" customHeight="1" x14ac:dyDescent="0.25">
      <c r="A110" s="50"/>
      <c r="B110" s="50"/>
      <c r="C110" s="7"/>
      <c r="D110" s="7"/>
      <c r="E110" s="7"/>
    </row>
    <row r="111" spans="1:5" x14ac:dyDescent="0.25">
      <c r="A111" s="7"/>
      <c r="B111" s="21"/>
      <c r="C111" s="7"/>
      <c r="D111" s="7"/>
      <c r="E111" s="7"/>
    </row>
    <row r="112" spans="1:5" x14ac:dyDescent="0.25">
      <c r="A112" s="51" t="s">
        <v>104</v>
      </c>
      <c r="B112" s="51"/>
      <c r="C112" s="51"/>
      <c r="D112" s="51"/>
      <c r="E112" s="51"/>
    </row>
    <row r="113" spans="1:5" ht="30.75" customHeight="1" x14ac:dyDescent="0.25">
      <c r="A113" s="105" t="s">
        <v>152</v>
      </c>
      <c r="B113" s="105"/>
      <c r="C113" s="105"/>
      <c r="D113" s="105"/>
      <c r="E113" s="105"/>
    </row>
    <row r="114" spans="1:5" x14ac:dyDescent="0.25">
      <c r="A114" s="106" t="s">
        <v>105</v>
      </c>
      <c r="B114" s="95" t="s">
        <v>106</v>
      </c>
      <c r="C114" s="106" t="s">
        <v>5</v>
      </c>
      <c r="D114" s="106"/>
      <c r="E114" s="106"/>
    </row>
    <row r="115" spans="1:5" x14ac:dyDescent="0.25">
      <c r="A115" s="110">
        <v>1</v>
      </c>
      <c r="B115" s="53"/>
      <c r="C115" s="39"/>
      <c r="D115" s="39"/>
      <c r="E115" s="39"/>
    </row>
    <row r="116" spans="1:5" x14ac:dyDescent="0.25">
      <c r="A116" s="110">
        <v>2</v>
      </c>
      <c r="B116" s="53"/>
      <c r="C116" s="39"/>
      <c r="D116" s="39"/>
      <c r="E116" s="39"/>
    </row>
    <row r="117" spans="1:5" x14ac:dyDescent="0.25">
      <c r="A117" s="110">
        <v>3</v>
      </c>
      <c r="B117" s="53"/>
      <c r="C117" s="39"/>
      <c r="D117" s="39"/>
      <c r="E117" s="39"/>
    </row>
    <row r="118" spans="1:5" x14ac:dyDescent="0.25">
      <c r="A118" s="110">
        <v>4</v>
      </c>
      <c r="B118" s="53"/>
      <c r="C118" s="39"/>
      <c r="D118" s="39"/>
      <c r="E118" s="39"/>
    </row>
    <row r="119" spans="1:5" x14ac:dyDescent="0.25">
      <c r="A119" s="110">
        <v>5</v>
      </c>
      <c r="B119" s="53"/>
      <c r="C119" s="39"/>
      <c r="D119" s="39"/>
      <c r="E119" s="39"/>
    </row>
    <row r="120" spans="1:5" x14ac:dyDescent="0.25">
      <c r="A120" s="110">
        <v>6</v>
      </c>
      <c r="B120" s="53"/>
      <c r="C120" s="39"/>
      <c r="D120" s="39"/>
      <c r="E120" s="39"/>
    </row>
    <row r="121" spans="1:5" x14ac:dyDescent="0.25">
      <c r="A121" s="110">
        <v>7</v>
      </c>
      <c r="B121" s="53"/>
      <c r="C121" s="39"/>
      <c r="D121" s="39"/>
      <c r="E121" s="39"/>
    </row>
    <row r="122" spans="1:5" x14ac:dyDescent="0.25">
      <c r="A122" s="110">
        <v>8</v>
      </c>
      <c r="B122" s="53"/>
      <c r="C122" s="39"/>
      <c r="D122" s="39"/>
      <c r="E122" s="39"/>
    </row>
    <row r="123" spans="1:5" x14ac:dyDescent="0.25">
      <c r="A123" s="110">
        <v>9</v>
      </c>
      <c r="B123" s="53"/>
      <c r="C123" s="39"/>
      <c r="D123" s="39"/>
      <c r="E123" s="39"/>
    </row>
    <row r="124" spans="1:5" x14ac:dyDescent="0.25">
      <c r="A124" s="110">
        <v>10</v>
      </c>
      <c r="B124" s="53"/>
      <c r="C124" s="39"/>
      <c r="D124" s="39"/>
      <c r="E124" s="39"/>
    </row>
    <row r="125" spans="1:5" x14ac:dyDescent="0.25">
      <c r="A125" s="110">
        <v>11</v>
      </c>
      <c r="B125" s="53" t="s">
        <v>107</v>
      </c>
      <c r="C125" s="39"/>
      <c r="D125" s="39"/>
      <c r="E125" s="39"/>
    </row>
    <row r="126" spans="1:5" x14ac:dyDescent="0.25">
      <c r="A126" s="54"/>
      <c r="B126" s="107" t="s">
        <v>136</v>
      </c>
      <c r="C126" s="108"/>
      <c r="D126" s="108"/>
      <c r="E126" s="108"/>
    </row>
    <row r="127" spans="1:5" x14ac:dyDescent="0.25">
      <c r="A127" s="39" t="s">
        <v>145</v>
      </c>
      <c r="B127" s="109"/>
      <c r="C127" s="110"/>
      <c r="D127" s="110"/>
      <c r="E127" s="110"/>
    </row>
    <row r="128" spans="1:5" x14ac:dyDescent="0.25">
      <c r="A128" s="39"/>
      <c r="B128" s="53"/>
      <c r="C128" s="39"/>
      <c r="D128" s="39"/>
      <c r="E128" s="39"/>
    </row>
    <row r="129" spans="1:5" x14ac:dyDescent="0.25">
      <c r="A129" s="55" t="s">
        <v>108</v>
      </c>
      <c r="B129" s="55"/>
      <c r="C129" s="55"/>
      <c r="D129" s="55"/>
      <c r="E129" s="56"/>
    </row>
    <row r="130" spans="1:5" ht="33.75" customHeight="1" x14ac:dyDescent="0.25">
      <c r="A130" s="105" t="s">
        <v>153</v>
      </c>
      <c r="B130" s="105"/>
      <c r="C130" s="105"/>
      <c r="D130" s="105"/>
      <c r="E130" s="111"/>
    </row>
    <row r="131" spans="1:5" x14ac:dyDescent="0.25">
      <c r="A131" s="106" t="s">
        <v>105</v>
      </c>
      <c r="B131" s="95" t="s">
        <v>109</v>
      </c>
      <c r="C131" s="106" t="s">
        <v>5</v>
      </c>
      <c r="D131" s="52"/>
      <c r="E131" s="52"/>
    </row>
    <row r="132" spans="1:5" x14ac:dyDescent="0.25">
      <c r="A132" s="110">
        <v>2.1</v>
      </c>
      <c r="B132" s="109" t="s">
        <v>110</v>
      </c>
      <c r="C132" s="39"/>
      <c r="D132" s="39"/>
      <c r="E132" s="39"/>
    </row>
    <row r="133" spans="1:5" x14ac:dyDescent="0.25">
      <c r="A133" s="110">
        <v>1</v>
      </c>
      <c r="B133" s="53"/>
      <c r="C133" s="39"/>
      <c r="D133" s="39"/>
      <c r="E133" s="39"/>
    </row>
    <row r="134" spans="1:5" x14ac:dyDescent="0.25">
      <c r="A134" s="110">
        <v>2</v>
      </c>
      <c r="B134" s="53"/>
      <c r="C134" s="39"/>
      <c r="D134" s="39"/>
      <c r="E134" s="39"/>
    </row>
    <row r="135" spans="1:5" x14ac:dyDescent="0.25">
      <c r="A135" s="110">
        <v>3</v>
      </c>
      <c r="B135" s="53"/>
      <c r="C135" s="39"/>
      <c r="D135" s="39"/>
      <c r="E135" s="39"/>
    </row>
    <row r="136" spans="1:5" x14ac:dyDescent="0.25">
      <c r="A136" s="110">
        <v>4</v>
      </c>
      <c r="B136" s="53"/>
      <c r="C136" s="39"/>
      <c r="D136" s="39"/>
      <c r="E136" s="39"/>
    </row>
    <row r="137" spans="1:5" x14ac:dyDescent="0.25">
      <c r="A137" s="110">
        <v>5</v>
      </c>
      <c r="B137" s="53"/>
      <c r="C137" s="39"/>
      <c r="D137" s="39"/>
      <c r="E137" s="39"/>
    </row>
    <row r="138" spans="1:5" x14ac:dyDescent="0.25">
      <c r="A138" s="110">
        <v>6</v>
      </c>
      <c r="B138" s="53"/>
      <c r="C138" s="39"/>
      <c r="D138" s="39"/>
      <c r="E138" s="39"/>
    </row>
    <row r="139" spans="1:5" x14ac:dyDescent="0.25">
      <c r="A139" s="110">
        <v>7</v>
      </c>
      <c r="B139" s="53"/>
      <c r="C139" s="39"/>
      <c r="D139" s="39"/>
      <c r="E139" s="39"/>
    </row>
    <row r="140" spans="1:5" x14ac:dyDescent="0.25">
      <c r="A140" s="110">
        <v>8</v>
      </c>
      <c r="B140" s="53"/>
      <c r="C140" s="39"/>
      <c r="D140" s="39"/>
      <c r="E140" s="39"/>
    </row>
    <row r="141" spans="1:5" x14ac:dyDescent="0.25">
      <c r="A141" s="110">
        <v>9</v>
      </c>
      <c r="B141" s="53"/>
      <c r="C141" s="30"/>
      <c r="D141" s="39"/>
      <c r="E141" s="39"/>
    </row>
    <row r="142" spans="1:5" x14ac:dyDescent="0.25">
      <c r="A142" s="110">
        <v>10</v>
      </c>
      <c r="B142" s="53"/>
      <c r="C142" s="30"/>
      <c r="D142" s="39"/>
      <c r="E142" s="39"/>
    </row>
    <row r="143" spans="1:5" x14ac:dyDescent="0.25">
      <c r="A143" s="110">
        <v>11</v>
      </c>
      <c r="B143" s="109" t="s">
        <v>107</v>
      </c>
      <c r="C143" s="30"/>
      <c r="D143" s="39"/>
      <c r="E143" s="39"/>
    </row>
    <row r="144" spans="1:5" x14ac:dyDescent="0.25">
      <c r="A144" s="39" t="s">
        <v>22</v>
      </c>
      <c r="B144" s="109" t="s">
        <v>137</v>
      </c>
      <c r="C144" s="123">
        <f>SUM(C133:C143)</f>
        <v>0</v>
      </c>
      <c r="D144" s="39"/>
      <c r="E144" s="39"/>
    </row>
    <row r="145" spans="1:5" x14ac:dyDescent="0.25">
      <c r="A145" s="106">
        <v>2.2000000000000002</v>
      </c>
      <c r="B145" s="95" t="s">
        <v>111</v>
      </c>
      <c r="C145" s="57"/>
      <c r="D145" s="52"/>
      <c r="E145" s="52"/>
    </row>
    <row r="146" spans="1:5" x14ac:dyDescent="0.25">
      <c r="A146" s="110">
        <v>1</v>
      </c>
      <c r="B146" s="53"/>
      <c r="C146" s="30"/>
      <c r="D146" s="39"/>
      <c r="E146" s="39"/>
    </row>
    <row r="147" spans="1:5" x14ac:dyDescent="0.25">
      <c r="A147" s="110">
        <v>2</v>
      </c>
      <c r="B147" s="53"/>
      <c r="C147" s="30"/>
      <c r="D147" s="39"/>
      <c r="E147" s="39"/>
    </row>
    <row r="148" spans="1:5" x14ac:dyDescent="0.25">
      <c r="A148" s="110">
        <v>3</v>
      </c>
      <c r="B148" s="53"/>
      <c r="C148" s="30"/>
      <c r="D148" s="39"/>
      <c r="E148" s="39"/>
    </row>
    <row r="149" spans="1:5" x14ac:dyDescent="0.25">
      <c r="A149" s="110">
        <v>4</v>
      </c>
      <c r="B149" s="53"/>
      <c r="C149" s="30"/>
      <c r="D149" s="39"/>
      <c r="E149" s="39"/>
    </row>
    <row r="150" spans="1:5" x14ac:dyDescent="0.25">
      <c r="A150" s="110">
        <v>5</v>
      </c>
      <c r="B150" s="53"/>
      <c r="C150" s="30"/>
      <c r="D150" s="39"/>
      <c r="E150" s="39"/>
    </row>
    <row r="151" spans="1:5" x14ac:dyDescent="0.25">
      <c r="A151" s="110">
        <v>6</v>
      </c>
      <c r="B151" s="53"/>
      <c r="C151" s="30"/>
      <c r="D151" s="39"/>
      <c r="E151" s="39"/>
    </row>
    <row r="152" spans="1:5" x14ac:dyDescent="0.25">
      <c r="A152" s="110">
        <v>7</v>
      </c>
      <c r="B152" s="53"/>
      <c r="C152" s="30"/>
      <c r="D152" s="39"/>
      <c r="E152" s="39"/>
    </row>
    <row r="153" spans="1:5" x14ac:dyDescent="0.25">
      <c r="A153" s="110">
        <v>8</v>
      </c>
      <c r="B153" s="53"/>
      <c r="C153" s="30"/>
      <c r="D153" s="39"/>
      <c r="E153" s="39"/>
    </row>
    <row r="154" spans="1:5" x14ac:dyDescent="0.25">
      <c r="A154" s="110">
        <v>9</v>
      </c>
      <c r="B154" s="53"/>
      <c r="C154" s="30"/>
      <c r="D154" s="39"/>
      <c r="E154" s="39"/>
    </row>
    <row r="155" spans="1:5" x14ac:dyDescent="0.25">
      <c r="A155" s="110">
        <v>10</v>
      </c>
      <c r="B155" s="53"/>
      <c r="C155" s="30"/>
      <c r="D155" s="39"/>
      <c r="E155" s="39"/>
    </row>
    <row r="156" spans="1:5" x14ac:dyDescent="0.25">
      <c r="A156" s="110">
        <v>11</v>
      </c>
      <c r="B156" s="109" t="s">
        <v>112</v>
      </c>
      <c r="C156" s="30"/>
      <c r="D156" s="39"/>
      <c r="E156" s="39"/>
    </row>
    <row r="157" spans="1:5" x14ac:dyDescent="0.25">
      <c r="A157" s="110" t="s">
        <v>78</v>
      </c>
      <c r="B157" s="109" t="s">
        <v>138</v>
      </c>
      <c r="C157" s="123">
        <f>SUM(C146:C156)</f>
        <v>0</v>
      </c>
      <c r="D157" s="39"/>
      <c r="E157" s="39"/>
    </row>
    <row r="158" spans="1:5" x14ac:dyDescent="0.25">
      <c r="A158" s="106">
        <v>2.2999999999999998</v>
      </c>
      <c r="B158" s="95" t="s">
        <v>113</v>
      </c>
      <c r="C158" s="52"/>
      <c r="D158" s="52"/>
      <c r="E158" s="52"/>
    </row>
    <row r="159" spans="1:5" x14ac:dyDescent="0.25">
      <c r="A159" s="110">
        <v>1</v>
      </c>
      <c r="B159" s="53"/>
      <c r="C159" s="39"/>
      <c r="D159" s="39"/>
      <c r="E159" s="39"/>
    </row>
    <row r="160" spans="1:5" x14ac:dyDescent="0.25">
      <c r="A160" s="110">
        <v>2</v>
      </c>
      <c r="B160" s="53"/>
      <c r="C160" s="39"/>
      <c r="D160" s="39"/>
      <c r="E160" s="39"/>
    </row>
    <row r="161" spans="1:5" x14ac:dyDescent="0.25">
      <c r="A161" s="110">
        <v>3</v>
      </c>
      <c r="B161" s="53"/>
      <c r="C161" s="39"/>
      <c r="D161" s="39"/>
      <c r="E161" s="39"/>
    </row>
    <row r="162" spans="1:5" x14ac:dyDescent="0.25">
      <c r="A162" s="110">
        <v>4</v>
      </c>
      <c r="B162" s="53"/>
      <c r="C162" s="39"/>
      <c r="D162" s="39"/>
      <c r="E162" s="39"/>
    </row>
    <row r="163" spans="1:5" x14ac:dyDescent="0.25">
      <c r="A163" s="110">
        <v>5</v>
      </c>
      <c r="B163" s="53"/>
      <c r="C163" s="39"/>
      <c r="D163" s="39"/>
      <c r="E163" s="39"/>
    </row>
    <row r="164" spans="1:5" x14ac:dyDescent="0.25">
      <c r="A164" s="110">
        <v>6</v>
      </c>
      <c r="B164" s="53"/>
      <c r="C164" s="39"/>
      <c r="D164" s="39"/>
      <c r="E164" s="39"/>
    </row>
    <row r="165" spans="1:5" x14ac:dyDescent="0.25">
      <c r="A165" s="110">
        <v>7</v>
      </c>
      <c r="B165" s="53"/>
      <c r="C165" s="39"/>
      <c r="D165" s="39"/>
      <c r="E165" s="39"/>
    </row>
    <row r="166" spans="1:5" x14ac:dyDescent="0.25">
      <c r="A166" s="110">
        <v>8</v>
      </c>
      <c r="B166" s="53"/>
      <c r="C166" s="39"/>
      <c r="D166" s="39"/>
      <c r="E166" s="39"/>
    </row>
    <row r="167" spans="1:5" x14ac:dyDescent="0.25">
      <c r="A167" s="110">
        <v>9</v>
      </c>
      <c r="B167" s="53"/>
      <c r="C167" s="39"/>
      <c r="D167" s="39"/>
      <c r="E167" s="39"/>
    </row>
    <row r="168" spans="1:5" x14ac:dyDescent="0.25">
      <c r="A168" s="110">
        <v>10</v>
      </c>
      <c r="B168" s="53"/>
      <c r="C168" s="39"/>
      <c r="D168" s="39"/>
      <c r="E168" s="39"/>
    </row>
    <row r="169" spans="1:5" x14ac:dyDescent="0.25">
      <c r="A169" s="110">
        <v>11</v>
      </c>
      <c r="B169" s="109" t="s">
        <v>114</v>
      </c>
      <c r="C169" s="39"/>
      <c r="D169" s="39"/>
      <c r="E169" s="39"/>
    </row>
    <row r="170" spans="1:5" x14ac:dyDescent="0.25">
      <c r="A170" s="39" t="s">
        <v>80</v>
      </c>
      <c r="B170" s="109" t="s">
        <v>139</v>
      </c>
      <c r="C170" s="123">
        <f>SUM(C159:C169)</f>
        <v>0</v>
      </c>
      <c r="D170" s="39"/>
      <c r="E170" s="39"/>
    </row>
    <row r="171" spans="1:5" x14ac:dyDescent="0.25">
      <c r="A171" s="39"/>
      <c r="B171" s="109" t="s">
        <v>115</v>
      </c>
      <c r="C171" s="123">
        <f>C144+C157+C170</f>
        <v>0</v>
      </c>
      <c r="D171" s="39"/>
      <c r="E171" s="39"/>
    </row>
    <row r="172" spans="1:5" x14ac:dyDescent="0.25">
      <c r="A172" s="39"/>
      <c r="B172" s="53"/>
      <c r="C172" s="30"/>
      <c r="D172" s="39"/>
      <c r="E172" s="39"/>
    </row>
    <row r="173" spans="1:5" ht="30" customHeight="1" x14ac:dyDescent="0.25">
      <c r="A173" s="2"/>
      <c r="B173" s="18"/>
      <c r="C173" s="18"/>
      <c r="D173" s="18"/>
      <c r="E173" s="18"/>
    </row>
  </sheetData>
  <sheetProtection algorithmName="SHA-512" hashValue="zAs6LUgiKML+lek4/y+JXmnI2dzos7/EZT5ZEOvzZjeH8k4/Q48Bt6pAB05T9wPSrVycjBhNJdaTkw90QayNiA==" saltValue="WTFW647j4hMeOmXCFr7r9g==" spinCount="100000" sheet="1" objects="1" scenarios="1" insertColumns="0" insertRows="0" autoFilter="0" pivotTables="0"/>
  <mergeCells count="23">
    <mergeCell ref="A1:E2"/>
    <mergeCell ref="A7:E7"/>
    <mergeCell ref="A14:E14"/>
    <mergeCell ref="A23:E23"/>
    <mergeCell ref="A6:B6"/>
    <mergeCell ref="A8:E8"/>
    <mergeCell ref="C3:E3"/>
    <mergeCell ref="C4:E4"/>
    <mergeCell ref="C5:E5"/>
    <mergeCell ref="C6:E6"/>
    <mergeCell ref="A3:B3"/>
    <mergeCell ref="A4:B4"/>
    <mergeCell ref="A5:B5"/>
    <mergeCell ref="B173:E173"/>
    <mergeCell ref="A42:E42"/>
    <mergeCell ref="A10:E10"/>
    <mergeCell ref="A12:E12"/>
    <mergeCell ref="A24:E24"/>
    <mergeCell ref="A113:E113"/>
    <mergeCell ref="A130:E130"/>
    <mergeCell ref="A129:E129"/>
    <mergeCell ref="A112:E112"/>
    <mergeCell ref="A109:B109"/>
  </mergeCells>
  <dataValidations count="1">
    <dataValidation type="decimal" allowBlank="1" showInputMessage="1" showErrorMessage="1" errorTitle="Input Error" error="Please enter a non-negative value between 0 and 999999999999999" sqref="C19" xr:uid="{94B8684C-6CC3-4124-896A-6AA5AF2AF916}">
      <formula1>0</formula1>
      <formula2>999999999999999</formula2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Information</vt:lpstr>
      <vt:lpstr>LCR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Jatin Ahuja</cp:lastModifiedBy>
  <dcterms:created xsi:type="dcterms:W3CDTF">2021-01-29T07:19:19Z</dcterms:created>
  <dcterms:modified xsi:type="dcterms:W3CDTF">2024-06-11T08:08:39Z</dcterms:modified>
</cp:coreProperties>
</file>